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assement" sheetId="1" state="visible" r:id="rId3"/>
    <sheet name="Lidl et Aldi" sheetId="2" state="visible" r:id="rId4"/>
    <sheet name="Détail par drive" sheetId="3" state="visible" r:id="rId5"/>
    <sheet name="Écarts entre magasins" sheetId="4" state="visible" r:id="rId6"/>
    <sheet name="Méthode" sheetId="5" state="visible" r:id="rId7"/>
  </sheets>
  <definedNames>
    <definedName function="false" hidden="true" localSheetId="2" name="_xlnm._FilterDatabase" vbProcedure="false">'Détail par drive'!$A$5:$D$253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<sst xmlns="http://schemas.openxmlformats.org/spreadsheetml/2006/main" count="1106" uniqueCount="459">
  <si>
    <t xml:space="preserve">Quel supermarché est le moins cher ? Classement 2026</t>
  </si>
  <si>
    <t xml:space="preserve">Écart de prix moyen par enseigne, prix normaux (promos exclues), relevés du 13 au 17 octobre 2026.</t>
  </si>
  <si>
    <t xml:space="preserve">Source : relevé Radin Malin, octobre 2026 · radinmalinblog.com/supermarche-le-moins-cher-2/</t>
  </si>
  <si>
    <t xml:space="preserve">Rang</t>
  </si>
  <si>
    <t xml:space="preserve">Enseigne</t>
  </si>
  <si>
    <t xml:space="preserve">Écart vs le moins cher</t>
  </si>
  <si>
    <t xml:space="preserve">Écart vs E.Leclerc</t>
  </si>
  <si>
    <t xml:space="preserve">Magasins relevés</t>
  </si>
  <si>
    <t xml:space="preserve">Produits comparés</t>
  </si>
  <si>
    <t xml:space="preserve">Lidl</t>
  </si>
  <si>
    <t xml:space="preserve">1 magasin (en rayon)</t>
  </si>
  <si>
    <t xml:space="preserve">Aldi</t>
  </si>
  <si>
    <t xml:space="preserve">E.Leclerc</t>
  </si>
  <si>
    <t xml:space="preserve">référence</t>
  </si>
  <si>
    <t xml:space="preserve">Hyper U</t>
  </si>
  <si>
    <t xml:space="preserve">Intermarché Hyper</t>
  </si>
  <si>
    <t xml:space="preserve">Intermarché Super</t>
  </si>
  <si>
    <t xml:space="preserve">Auchan Hyper</t>
  </si>
  <si>
    <t xml:space="preserve">Carrefour Hyper</t>
  </si>
  <si>
    <t xml:space="preserve">Super U</t>
  </si>
  <si>
    <t xml:space="preserve">Carrefour Market</t>
  </si>
  <si>
    <t xml:space="preserve">Comment lire : Carrefour Market est en moyenne 9,8 % plus cher que Lidl, le moins cher du classement.</t>
  </si>
  <si>
    <t xml:space="preserve">Enseignes classiques (drives) : 55 % grandes marques, 30 % MDD, 15 % premiers prix, résultat pondéré comme la population française. Valeurs en bleu = résultats du calcul sur les prix relevés.</t>
  </si>
  <si>
    <t xml:space="preserve">Lidl et Aldi : relevés en magasin (pas de drive), 84 produits trouvés chez les deux, pondérés 80 % MDD / 20 % grandes marques. Ordre de grandeur : voir l'onglet Lidl et Aldi.</t>
  </si>
  <si>
    <t xml:space="preserve">Méthode complète : onglet Méthode et article sur radinmalinblog.com.</t>
  </si>
  <si>
    <t xml:space="preserve">Données en accès libre : réutilisation autorisée en citant Radin Malin avec un lien vers l'article.</t>
  </si>
  <si>
    <t xml:space="preserve">Lidl et Aldi : le panier commun de 84 produits</t>
  </si>
  <si>
    <t xml:space="preserve">Prix normaux relevés en magasin (4 passages, 13 au 17/10/2026), comparés au prix médian de 23 drives E.Leclerc. MDD Leclerc hors Eco+.</t>
  </si>
  <si>
    <t xml:space="preserve">Produit</t>
  </si>
  <si>
    <t xml:space="preserve">Type</t>
  </si>
  <si>
    <t xml:space="preserve">Prix Lidl</t>
  </si>
  <si>
    <t xml:space="preserve">Prix Aldi</t>
  </si>
  <si>
    <t xml:space="preserve">Prix E.Leclerc (médiane)</t>
  </si>
  <si>
    <t xml:space="preserve">Produit Leclerc comparé</t>
  </si>
  <si>
    <t xml:space="preserve">Remarque</t>
  </si>
  <si>
    <t xml:space="preserve">Baguette 250g</t>
  </si>
  <si>
    <t xml:space="preserve">MDD</t>
  </si>
  <si>
    <t xml:space="preserve">Sandwich thon crudités 145g</t>
  </si>
  <si>
    <t xml:space="preserve">Crackers courge emmental bio 200g</t>
  </si>
  <si>
    <t xml:space="preserve">Pains au lait x10 (ramené 400g)</t>
  </si>
  <si>
    <t xml:space="preserve">Pains au lait Epi d'Or 350g (au kg)</t>
  </si>
  <si>
    <t xml:space="preserve">Biscuits type Kango MDD 225g</t>
  </si>
  <si>
    <t xml:space="preserve">Même produit (prix relevé par Radin Malin)</t>
  </si>
  <si>
    <t xml:space="preserve">Biscuits type petit écolier chocolat lait</t>
  </si>
  <si>
    <t xml:space="preserve">Petit beurre tablette choco lait 150g</t>
  </si>
  <si>
    <t xml:space="preserve">Biscuits Nutella 304g</t>
  </si>
  <si>
    <t xml:space="preserve">Grande marque</t>
  </si>
  <si>
    <t xml:space="preserve">Lait demi-écrémé brique 1L</t>
  </si>
  <si>
    <t xml:space="preserve">Lait demi-écrémé 1L</t>
  </si>
  <si>
    <t xml:space="preserve">Pesto MDD 190g</t>
  </si>
  <si>
    <t xml:space="preserve">Pesto Turini 185g</t>
  </si>
  <si>
    <t xml:space="preserve">Lentilles vertes 500g</t>
  </si>
  <si>
    <t xml:space="preserve">Huile d'olive vierge extra bio 75cl</t>
  </si>
  <si>
    <t xml:space="preserve">Huile d'olive bio 75cl</t>
  </si>
  <si>
    <t xml:space="preserve">Cidre doux 75cl</t>
  </si>
  <si>
    <t xml:space="preserve">Les Goelleries 75cl</t>
  </si>
  <si>
    <t xml:space="preserve">Liquide vaisselle écolabel 500ml</t>
  </si>
  <si>
    <t xml:space="preserve">Tuiles salées nature (ramené 175g)</t>
  </si>
  <si>
    <t xml:space="preserve">Tuiles 170g (au kg)</t>
  </si>
  <si>
    <t xml:space="preserve">Pringles Original (ramené 200g)</t>
  </si>
  <si>
    <t xml:space="preserve">Pringles Original (au kg)</t>
  </si>
  <si>
    <t xml:space="preserve">6 cônes vanille fraise (ramené 456g)</t>
  </si>
  <si>
    <t xml:space="preserve">Cônes Trium vanille fraise (au kg)</t>
  </si>
  <si>
    <t xml:space="preserve">6 cheeseburgers surgelés 780g</t>
  </si>
  <si>
    <t xml:space="preserve">10 steaks hachés 15% 1kg</t>
  </si>
  <si>
    <t xml:space="preserve">Colin à la bordelaise 400g</t>
  </si>
  <si>
    <t xml:space="preserve">Haricots verts extra fins surgelés 1kg</t>
  </si>
  <si>
    <t xml:space="preserve">Notre Jardin 1kg</t>
  </si>
  <si>
    <t xml:space="preserve">Beurre doux 250g</t>
  </si>
  <si>
    <t xml:space="preserve">Skyr nature 4x100g</t>
  </si>
  <si>
    <t xml:space="preserve">Crème dessert chocolat 4x125g</t>
  </si>
  <si>
    <t xml:space="preserve">Chocolat noir pâtissier 200g</t>
  </si>
  <si>
    <t xml:space="preserve">Tortellini ricotta épinards</t>
  </si>
  <si>
    <t xml:space="preserve">300g</t>
  </si>
  <si>
    <t xml:space="preserve">Rillettes du Mans 220g</t>
  </si>
  <si>
    <t xml:space="preserve">Tortilla nature 500g</t>
  </si>
  <si>
    <t xml:space="preserve">Pâte brisée 230g</t>
  </si>
  <si>
    <t xml:space="preserve">Cheddar tranches 200g</t>
  </si>
  <si>
    <t xml:space="preserve">Poitrine fumée 2x100g</t>
  </si>
  <si>
    <t xml:space="preserve">Pointe de brie 200g</t>
  </si>
  <si>
    <t xml:space="preserve">Raclette 250g</t>
  </si>
  <si>
    <t xml:space="preserve">Mascarpone 250g</t>
  </si>
  <si>
    <t xml:space="preserve">Camembert (ramené 250g)</t>
  </si>
  <si>
    <t xml:space="preserve">Camembert 250g (au kg)</t>
  </si>
  <si>
    <t xml:space="preserve">Guacamole (ramené 175g)</t>
  </si>
  <si>
    <t xml:space="preserve">Guacamole (au kg)</t>
  </si>
  <si>
    <t xml:space="preserve">Crackers mini pizza (ramené 75g)</t>
  </si>
  <si>
    <t xml:space="preserve">Crackers mini pizza (au kg)</t>
  </si>
  <si>
    <t xml:space="preserve">Pain de mie nature (ramené 500g)</t>
  </si>
  <si>
    <t xml:space="preserve">Pain de mie 550g (au kg)</t>
  </si>
  <si>
    <t xml:space="preserve">Pain de mie complet (ramené 750g)</t>
  </si>
  <si>
    <t xml:space="preserve">Pain de mie complet 825g (au kg)</t>
  </si>
  <si>
    <t xml:space="preserve">Pains burger 300g</t>
  </si>
  <si>
    <t xml:space="preserve">Pain burger Epi d'Or Nature x6 330g (ramené 300g)</t>
  </si>
  <si>
    <t xml:space="preserve">2 demi-baguettes précuites 300g</t>
  </si>
  <si>
    <t xml:space="preserve">Pain précuit Epi d'Or demi-baguette x2 300g</t>
  </si>
  <si>
    <t xml:space="preserve">Pains grillés froment 225g</t>
  </si>
  <si>
    <t xml:space="preserve">Petits pains grillés Epi d'Or froment 225g</t>
  </si>
  <si>
    <t xml:space="preserve">Gourdes compote multivariétés 12x90g</t>
  </si>
  <si>
    <t xml:space="preserve">Douceur du Verger gourdes multivariétés 12x90g</t>
  </si>
  <si>
    <t xml:space="preserve">Gourdes compote bio 4x90g</t>
  </si>
  <si>
    <t xml:space="preserve">Bio Village gourdes pomme bio 4x90g</t>
  </si>
  <si>
    <t xml:space="preserve">Leclerc pomme seule (Lidl/Aldi pomme poire) ; prix médian sur 9 drives</t>
  </si>
  <si>
    <t xml:space="preserve">Cordons bleus 2x100g</t>
  </si>
  <si>
    <t xml:space="preserve">Côté Croc cordons bleus poulet x2 200g</t>
  </si>
  <si>
    <t xml:space="preserve">Gésiers confits 300g</t>
  </si>
  <si>
    <t xml:space="preserve">Gésiers de canard confits Volandrie 300g</t>
  </si>
  <si>
    <t xml:space="preserve">Prix médian sur 11 drives</t>
  </si>
  <si>
    <t xml:space="preserve">Lardons nature 2x100g</t>
  </si>
  <si>
    <t xml:space="preserve">Tradilège lardons supérieurs nature 2x100g</t>
  </si>
  <si>
    <t xml:space="preserve">Knacki 350g</t>
  </si>
  <si>
    <t xml:space="preserve">Knacki Original Herta x10 350g</t>
  </si>
  <si>
    <t xml:space="preserve">Filets de poulet 600g</t>
  </si>
  <si>
    <t xml:space="preserve">Filet de poulet 600g (rayon Leclerc)</t>
  </si>
  <si>
    <t xml:space="preserve">Prix médian sur 5 drives</t>
  </si>
  <si>
    <t xml:space="preserve">Haribo Croco (ramené 325g)</t>
  </si>
  <si>
    <t xml:space="preserve">Croco Haribo 280g (ramené 325g)</t>
  </si>
  <si>
    <t xml:space="preserve">Céréales mini-packs x8 250g</t>
  </si>
  <si>
    <t xml:space="preserve">Mini packs P'tit Déli x8 250g</t>
  </si>
  <si>
    <t xml:space="preserve">Café moulu bio 250g</t>
  </si>
  <si>
    <t xml:space="preserve">Café moulu Bio Village Pérou 250g</t>
  </si>
  <si>
    <t xml:space="preserve">Rillettes de thon 125g</t>
  </si>
  <si>
    <t xml:space="preserve">Ronde des Mers 125g</t>
  </si>
  <si>
    <t xml:space="preserve">Galettes riz bio 130g</t>
  </si>
  <si>
    <t xml:space="preserve">Bio Village galettes riz complet 130g</t>
  </si>
  <si>
    <t xml:space="preserve">Energy drink 25cl</t>
  </si>
  <si>
    <t xml:space="preserve">X-tense canette 25cl</t>
  </si>
  <si>
    <t xml:space="preserve">Cola zéro 6x33cl</t>
  </si>
  <si>
    <t xml:space="preserve">Jean's Cola Zéro 6x33cl</t>
  </si>
  <si>
    <t xml:space="preserve">Huile de colza 1L</t>
  </si>
  <si>
    <t xml:space="preserve">Rustica huile de colza 1L</t>
  </si>
  <si>
    <t xml:space="preserve">Premier prix Eco+ non retenu (comparaison MDD contre MDD)</t>
  </si>
  <si>
    <t xml:space="preserve">Saucisses lentilles 840g</t>
  </si>
  <si>
    <t xml:space="preserve">Côté Table 840g</t>
  </si>
  <si>
    <t xml:space="preserve">Chorizo 225g</t>
  </si>
  <si>
    <t xml:space="preserve">Saint Azay chorizo doux 225g</t>
  </si>
  <si>
    <t xml:space="preserve">Petits pois carottes 530g</t>
  </si>
  <si>
    <t xml:space="preserve">Notre Jardin très fins 530g</t>
  </si>
  <si>
    <t xml:space="preserve">Spaghetti bio 500g</t>
  </si>
  <si>
    <t xml:space="preserve">Bio Village spaghetti 500g</t>
  </si>
  <si>
    <t xml:space="preserve">Sauce bolognaise 420g</t>
  </si>
  <si>
    <t xml:space="preserve">Turini 420g</t>
  </si>
  <si>
    <t xml:space="preserve">Filets de limande du Nord 200g</t>
  </si>
  <si>
    <t xml:space="preserve">L'Atelier Poissonnerie x2 200g</t>
  </si>
  <si>
    <t xml:space="preserve">Signal Intégral 8 75ml</t>
  </si>
  <si>
    <t xml:space="preserve">Signal Integral 8 Complet 75ml</t>
  </si>
  <si>
    <t xml:space="preserve">Ricola 50g</t>
  </si>
  <si>
    <t xml:space="preserve">Ricola sans sucres 50g</t>
  </si>
  <si>
    <t xml:space="preserve">Carte Noire (ramené 450g)</t>
  </si>
  <si>
    <t xml:space="preserve">Carte Noire Arabica Classique 2x250g (ramené 450g)</t>
  </si>
  <si>
    <t xml:space="preserve">Ricoré (ramené 250g)</t>
  </si>
  <si>
    <t xml:space="preserve">Ricoré Original 260g (ramené 250g)</t>
  </si>
  <si>
    <t xml:space="preserve">Chicorée café MDD 250g</t>
  </si>
  <si>
    <t xml:space="preserve">Plantation café soluble chicorée 250g</t>
  </si>
  <si>
    <t xml:space="preserve">Pastilles javel x48</t>
  </si>
  <si>
    <t xml:space="preserve">Clair pastilles javel x48</t>
  </si>
  <si>
    <t xml:space="preserve">Miettes de thon à la tomate 160g</t>
  </si>
  <si>
    <t xml:space="preserve">Pêche Océan tomate 160g</t>
  </si>
  <si>
    <t xml:space="preserve">Mayonnaise moutarde de Dijon ~470g</t>
  </si>
  <si>
    <t xml:space="preserve">Rustica Dijon 470g</t>
  </si>
  <si>
    <t xml:space="preserve">Aldi 500ml</t>
  </si>
  <si>
    <t xml:space="preserve">Céréales fourrées choco noisette (ramené 750g)</t>
  </si>
  <si>
    <t xml:space="preserve">P'tit Déli 650g (au kg)</t>
  </si>
  <si>
    <t xml:space="preserve">Soupe légumes vermicelles 1L</t>
  </si>
  <si>
    <t xml:space="preserve">Régal Soupe légumes vermicelles 1L</t>
  </si>
  <si>
    <t xml:space="preserve">Cacahuètes grillées salées 250g</t>
  </si>
  <si>
    <t xml:space="preserve">Tokapi salées 250g</t>
  </si>
  <si>
    <t xml:space="preserve">Sirop de menthe 75cl</t>
  </si>
  <si>
    <t xml:space="preserve">Frucci menthe 75cl</t>
  </si>
  <si>
    <t xml:space="preserve">Yaourts aux fruits rouges 8x125g</t>
  </si>
  <si>
    <t xml:space="preserve">Délisse aux fruits rouges 8x125g</t>
  </si>
  <si>
    <t xml:space="preserve">Fromage blanc 0 % 8x100g</t>
  </si>
  <si>
    <t xml:space="preserve">Délisse nature 0 % 8x100g</t>
  </si>
  <si>
    <t xml:space="preserve">Emmental râpé 200g</t>
  </si>
  <si>
    <t xml:space="preserve">Les Croisés 200g</t>
  </si>
  <si>
    <t xml:space="preserve">Comté 15 mois 200g</t>
  </si>
  <si>
    <t xml:space="preserve">Comté AOP 15 mois 200g</t>
  </si>
  <si>
    <t xml:space="preserve">Mozzarella 125g</t>
  </si>
  <si>
    <t xml:space="preserve">Les Croisés 125g</t>
  </si>
  <si>
    <t xml:space="preserve">Jambon de Paris 240g</t>
  </si>
  <si>
    <t xml:space="preserve">Tradilège x6 240g</t>
  </si>
  <si>
    <t xml:space="preserve">Beurre tendre demi-sel 250g</t>
  </si>
  <si>
    <t xml:space="preserve">Les Croisés tendre demi-sel 250g</t>
  </si>
  <si>
    <t xml:space="preserve">Glace vanille bac ~500g</t>
  </si>
  <si>
    <t xml:space="preserve">Eskiss vanille 494g</t>
  </si>
  <si>
    <t xml:space="preserve">Pâtes à lasagnes 500g</t>
  </si>
  <si>
    <t xml:space="preserve">Turini pâtes lasagnes 500g</t>
  </si>
  <si>
    <t xml:space="preserve">Riz thaï 1kg</t>
  </si>
  <si>
    <t xml:space="preserve">Comptoir du Grain riz thaï sélection 1kg</t>
  </si>
  <si>
    <t xml:space="preserve">Calcul</t>
  </si>
  <si>
    <t xml:space="preserve">Poids des grandes marques dans le panier</t>
  </si>
  <si>
    <t xml:space="preserve">Hypothèse : ~80 % des ventes de Lidl et Aldi sont des MDD (UFC-Que Choisir, mars 2025).</t>
  </si>
  <si>
    <t xml:space="preserve">Poids des MDD dans le panier</t>
  </si>
  <si>
    <t xml:space="preserve">Nombre de produits comparés</t>
  </si>
  <si>
    <t xml:space="preserve">Écart vs E.Leclerc, grandes marques</t>
  </si>
  <si>
    <t xml:space="preserve">Écart vs E.Leclerc, MDD</t>
  </si>
  <si>
    <t xml:space="preserve">Écart pondéré vs E.Leclerc</t>
  </si>
  <si>
    <t xml:space="preserve">Aldi vs Lidl, mêmes produits (sans pondération)</t>
  </si>
  <si>
    <t xml:space="preserve">Détail drive par drive</t>
  </si>
  <si>
    <t xml:space="preserve">Écart de prix de chaque drive par rapport au prix médian des drives E.Leclerc, sur les mêmes produits. Prix normaux, promos exclues.</t>
  </si>
  <si>
    <t xml:space="preserve">Drive</t>
  </si>
  <si>
    <t xml:space="preserve">Type de commune</t>
  </si>
  <si>
    <t xml:space="preserve">Blagnac</t>
  </si>
  <si>
    <t xml:space="preserve">Agglo &gt; 200 000 hab. ou Paris</t>
  </si>
  <si>
    <t xml:space="preserve">Bordeaux Chartrons</t>
  </si>
  <si>
    <t xml:space="preserve">Brest Keraudren</t>
  </si>
  <si>
    <t xml:space="preserve">Agglo 50 000 à 200 000 hab.</t>
  </si>
  <si>
    <t xml:space="preserve">Carhaix</t>
  </si>
  <si>
    <t xml:space="preserve">Rural ou ville &lt; 10 000 hab.</t>
  </si>
  <si>
    <t xml:space="preserve">Charmes</t>
  </si>
  <si>
    <t xml:space="preserve">Clamecy</t>
  </si>
  <si>
    <t xml:space="preserve">Clermont Ferrand</t>
  </si>
  <si>
    <t xml:space="preserve">Eauze</t>
  </si>
  <si>
    <t xml:space="preserve">Gap</t>
  </si>
  <si>
    <t xml:space="preserve">Ville 10 000 à 50 000 hab.</t>
  </si>
  <si>
    <t xml:space="preserve">Geispolsheim</t>
  </si>
  <si>
    <t xml:space="preserve">Gramat</t>
  </si>
  <si>
    <t xml:space="preserve">Gueret</t>
  </si>
  <si>
    <t xml:space="preserve">Kremlin Bicetre</t>
  </si>
  <si>
    <t xml:space="preserve">La Courneuve</t>
  </si>
  <si>
    <t xml:space="preserve">Langres</t>
  </si>
  <si>
    <t xml:space="preserve">Lille Fives</t>
  </si>
  <si>
    <t xml:space="preserve">Loches</t>
  </si>
  <si>
    <t xml:space="preserve">Lumbres</t>
  </si>
  <si>
    <t xml:space="preserve">Lyon 9e</t>
  </si>
  <si>
    <t xml:space="preserve">Machecoul</t>
  </si>
  <si>
    <t xml:space="preserve">Marseille Sormiou</t>
  </si>
  <si>
    <t xml:space="preserve">Montauban Aussonne</t>
  </si>
  <si>
    <t xml:space="preserve">Nantes Paridis</t>
  </si>
  <si>
    <t xml:space="preserve">Neufchatel En Bray</t>
  </si>
  <si>
    <t xml:space="preserve">Reims Jean Jaures</t>
  </si>
  <si>
    <t xml:space="preserve">Ruffec</t>
  </si>
  <si>
    <t xml:space="preserve">Saint Flour</t>
  </si>
  <si>
    <t xml:space="preserve">Toulouse Montaudran</t>
  </si>
  <si>
    <t xml:space="preserve">Tournon Albertville</t>
  </si>
  <si>
    <t xml:space="preserve">Ussel</t>
  </si>
  <si>
    <t xml:space="preserve">Vouziers</t>
  </si>
  <si>
    <t xml:space="preserve">Abbeville</t>
  </si>
  <si>
    <t xml:space="preserve">Agde</t>
  </si>
  <si>
    <t xml:space="preserve">Alès</t>
  </si>
  <si>
    <t xml:space="preserve">Avallon</t>
  </si>
  <si>
    <t xml:space="preserve">Bourgueil</t>
  </si>
  <si>
    <t xml:space="preserve">Brie-Comte-Robert</t>
  </si>
  <si>
    <t xml:space="preserve">Champagnole</t>
  </si>
  <si>
    <t xml:space="preserve">Colmar Sud</t>
  </si>
  <si>
    <t xml:space="preserve">Combourg</t>
  </si>
  <si>
    <t xml:space="preserve">Cusset</t>
  </si>
  <si>
    <t xml:space="preserve">Écommoy</t>
  </si>
  <si>
    <t xml:space="preserve">Farébersviller</t>
  </si>
  <si>
    <t xml:space="preserve">Gujan-Mestras</t>
  </si>
  <si>
    <t xml:space="preserve">La Rochelle Beaulieu</t>
  </si>
  <si>
    <t xml:space="preserve">La Roche-sur-Yon</t>
  </si>
  <si>
    <t xml:space="preserve">Le Grand-Quevilly</t>
  </si>
  <si>
    <t xml:space="preserve">Les Arcs</t>
  </si>
  <si>
    <t xml:space="preserve">Manosque</t>
  </si>
  <si>
    <t xml:space="preserve">Mayenne</t>
  </si>
  <si>
    <t xml:space="preserve">Mende</t>
  </si>
  <si>
    <t xml:space="preserve">Nieppe</t>
  </si>
  <si>
    <t xml:space="preserve">Périgueux Boulazac</t>
  </si>
  <si>
    <t xml:space="preserve">Pontarlier</t>
  </si>
  <si>
    <t xml:space="preserve">Reims</t>
  </si>
  <si>
    <t xml:space="preserve">Rumilly</t>
  </si>
  <si>
    <t xml:space="preserve">Saint-Avé</t>
  </si>
  <si>
    <t xml:space="preserve">Sens</t>
  </si>
  <si>
    <t xml:space="preserve">Sierentz</t>
  </si>
  <si>
    <t xml:space="preserve">Thoiry</t>
  </si>
  <si>
    <t xml:space="preserve">Villefranche-de-Lauragais</t>
  </si>
  <si>
    <t xml:space="preserve">Yffiniac</t>
  </si>
  <si>
    <t xml:space="preserve">Hyper Aubenas</t>
  </si>
  <si>
    <t xml:space="preserve">Hyper Loos-en-Gohelle</t>
  </si>
  <si>
    <t xml:space="preserve">Hyper Chauny</t>
  </si>
  <si>
    <t xml:space="preserve">Hyper La Gorgue</t>
  </si>
  <si>
    <t xml:space="preserve">Hyper Pont-à-Mousson</t>
  </si>
  <si>
    <t xml:space="preserve">Hyper Saint-Lô</t>
  </si>
  <si>
    <t xml:space="preserve">Hyper Pontivy</t>
  </si>
  <si>
    <t xml:space="preserve">Hyper Benfeld</t>
  </si>
  <si>
    <t xml:space="preserve">Hyper Pont-l'Évêque</t>
  </si>
  <si>
    <t xml:space="preserve">Hyper La Teste</t>
  </si>
  <si>
    <t xml:space="preserve">Hyper Creysse</t>
  </si>
  <si>
    <t xml:space="preserve">Hyper Louviers</t>
  </si>
  <si>
    <t xml:space="preserve">Hyper Rennes</t>
  </si>
  <si>
    <t xml:space="preserve">Hyper Le Bugue</t>
  </si>
  <si>
    <t xml:space="preserve">Hyper Tain-l'Hermitage</t>
  </si>
  <si>
    <t xml:space="preserve">Hyper Ambérieu-en-Bugey</t>
  </si>
  <si>
    <t xml:space="preserve">Hyper Chasse-sur-Rhone</t>
  </si>
  <si>
    <t xml:space="preserve">Hyper Fontaine-les-Dijon</t>
  </si>
  <si>
    <t xml:space="preserve">Hyper Poitiers</t>
  </si>
  <si>
    <t xml:space="preserve">Hyper Limoges</t>
  </si>
  <si>
    <t xml:space="preserve">Hyper Angers</t>
  </si>
  <si>
    <t xml:space="preserve">Hyper Montpellier</t>
  </si>
  <si>
    <t xml:space="preserve">Hyper Saint-Pair-sur-Mer</t>
  </si>
  <si>
    <t xml:space="preserve">Hyper Cabestany</t>
  </si>
  <si>
    <t xml:space="preserve">Hyper Villeneuve-Loubet</t>
  </si>
  <si>
    <t xml:space="preserve">Hyper Paris</t>
  </si>
  <si>
    <t xml:space="preserve">Hyper Saint-Martin-d'Hères</t>
  </si>
  <si>
    <t xml:space="preserve">Hyper Clermont-Ferrand</t>
  </si>
  <si>
    <t xml:space="preserve">Hyper Serres-Castet</t>
  </si>
  <si>
    <t xml:space="preserve">Hyper Balma</t>
  </si>
  <si>
    <t xml:space="preserve">Hyper Douarnenez</t>
  </si>
  <si>
    <t xml:space="preserve">Super La Rochelle</t>
  </si>
  <si>
    <t xml:space="preserve">Super Amiens</t>
  </si>
  <si>
    <t xml:space="preserve">Super Mons-en-Baroeul</t>
  </si>
  <si>
    <t xml:space="preserve">Super Montigny-le-Roi</t>
  </si>
  <si>
    <t xml:space="preserve">Super Nantes</t>
  </si>
  <si>
    <t xml:space="preserve">Super Le Mans</t>
  </si>
  <si>
    <t xml:space="preserve">Super Mortagne-au-Perche</t>
  </si>
  <si>
    <t xml:space="preserve">Super Oberhausbergen</t>
  </si>
  <si>
    <t xml:space="preserve">Super Jarville</t>
  </si>
  <si>
    <t xml:space="preserve">Super Bourges</t>
  </si>
  <si>
    <t xml:space="preserve">Super Rennes</t>
  </si>
  <si>
    <t xml:space="preserve">Super Lyon</t>
  </si>
  <si>
    <t xml:space="preserve">Super Clermont-Ferrand</t>
  </si>
  <si>
    <t xml:space="preserve">Super Notre-Dame-d'Oé</t>
  </si>
  <si>
    <t xml:space="preserve">Super Langogne</t>
  </si>
  <si>
    <t xml:space="preserve">Super Avignon</t>
  </si>
  <si>
    <t xml:space="preserve">Super Nîmes</t>
  </si>
  <si>
    <t xml:space="preserve">Super Eymoutiers</t>
  </si>
  <si>
    <t xml:space="preserve">Super St-Étienne</t>
  </si>
  <si>
    <t xml:space="preserve">Super Annecy</t>
  </si>
  <si>
    <t xml:space="preserve">Super Toulouse</t>
  </si>
  <si>
    <t xml:space="preserve">Super Mirande</t>
  </si>
  <si>
    <t xml:space="preserve">Super Talence</t>
  </si>
  <si>
    <t xml:space="preserve">Super Le Passage</t>
  </si>
  <si>
    <t xml:space="preserve">Super Quimper</t>
  </si>
  <si>
    <t xml:space="preserve">Super Besançon</t>
  </si>
  <si>
    <t xml:space="preserve">Super Marseille</t>
  </si>
  <si>
    <t xml:space="preserve">Super Reims</t>
  </si>
  <si>
    <t xml:space="preserve">Super Bubry</t>
  </si>
  <si>
    <t xml:space="preserve">Super Meymac</t>
  </si>
  <si>
    <t xml:space="preserve">Super Martel</t>
  </si>
  <si>
    <t xml:space="preserve">Chabeuil</t>
  </si>
  <si>
    <t xml:space="preserve">Cognac</t>
  </si>
  <si>
    <t xml:space="preserve">Extra Le Mans</t>
  </si>
  <si>
    <t xml:space="preserve">Extra Montpellier</t>
  </si>
  <si>
    <t xml:space="preserve">Extra Nice</t>
  </si>
  <si>
    <t xml:space="preserve">Gassin</t>
  </si>
  <si>
    <t xml:space="preserve">Gien</t>
  </si>
  <si>
    <t xml:space="preserve">Hirson</t>
  </si>
  <si>
    <t xml:space="preserve">La Ferte Saint Aubin</t>
  </si>
  <si>
    <t xml:space="preserve">Mers Les Bains</t>
  </si>
  <si>
    <t xml:space="preserve">Noyon</t>
  </si>
  <si>
    <t xml:space="preserve">Amiens</t>
  </si>
  <si>
    <t xml:space="preserve">Angers Grand Maine</t>
  </si>
  <si>
    <t xml:space="preserve">Brest</t>
  </si>
  <si>
    <t xml:space="preserve">Caen Rots</t>
  </si>
  <si>
    <t xml:space="preserve">Dijon Perrigny</t>
  </si>
  <si>
    <t xml:space="preserve">Grenoble Meylan</t>
  </si>
  <si>
    <t xml:space="preserve">Gruchet Le Valasse</t>
  </si>
  <si>
    <t xml:space="preserve">Lesparre</t>
  </si>
  <si>
    <t xml:space="preserve">Lille</t>
  </si>
  <si>
    <t xml:space="preserve">Limoges Boisseuil</t>
  </si>
  <si>
    <t xml:space="preserve">Lyon Part Dieu</t>
  </si>
  <si>
    <t xml:space="preserve">Marseille Le Merlan</t>
  </si>
  <si>
    <t xml:space="preserve">Merignac</t>
  </si>
  <si>
    <t xml:space="preserve">Metz Technopole</t>
  </si>
  <si>
    <t xml:space="preserve">Nantes Beaulieu</t>
  </si>
  <si>
    <t xml:space="preserve">Nice Lingostiere</t>
  </si>
  <si>
    <t xml:space="preserve">Nimes Sud</t>
  </si>
  <si>
    <t xml:space="preserve">Orleans</t>
  </si>
  <si>
    <t xml:space="preserve">Paimpol</t>
  </si>
  <si>
    <t xml:space="preserve">Perpignan</t>
  </si>
  <si>
    <t xml:space="preserve">Reims Cernay</t>
  </si>
  <si>
    <t xml:space="preserve">Remiremont</t>
  </si>
  <si>
    <t xml:space="preserve">Rennes Cesson</t>
  </si>
  <si>
    <t xml:space="preserve">Rethel</t>
  </si>
  <si>
    <t xml:space="preserve">Sainte Marguerite</t>
  </si>
  <si>
    <t xml:space="preserve">Strasbourg Mundo</t>
  </si>
  <si>
    <t xml:space="preserve">Toulouse Purpan</t>
  </si>
  <si>
    <t xml:space="preserve">Tours Saint Pierre Des Corps</t>
  </si>
  <si>
    <t xml:space="preserve">Uzes</t>
  </si>
  <si>
    <t xml:space="preserve">Villefranche De Rouergue</t>
  </si>
  <si>
    <t xml:space="preserve">Auxerre</t>
  </si>
  <si>
    <t xml:space="preserve">Besançon</t>
  </si>
  <si>
    <t xml:space="preserve">Brécey</t>
  </si>
  <si>
    <t xml:space="preserve">Caen</t>
  </si>
  <si>
    <t xml:space="preserve">Castres</t>
  </si>
  <si>
    <t xml:space="preserve">Colomiers</t>
  </si>
  <si>
    <t xml:space="preserve">Évreux</t>
  </si>
  <si>
    <t xml:space="preserve">Grenoble</t>
  </si>
  <si>
    <t xml:space="preserve">Hazebrouck</t>
  </si>
  <si>
    <t xml:space="preserve">Le Mans</t>
  </si>
  <si>
    <t xml:space="preserve">Limoges</t>
  </si>
  <si>
    <t xml:space="preserve">Lubersac</t>
  </si>
  <si>
    <t xml:space="preserve">Lyon Moulin-à-Vent</t>
  </si>
  <si>
    <t xml:space="preserve">Marseille Saint-Pierre</t>
  </si>
  <si>
    <t xml:space="preserve">Mirepoix</t>
  </si>
  <si>
    <t xml:space="preserve">Montigny-lès-Metz</t>
  </si>
  <si>
    <t xml:space="preserve">Montmédy</t>
  </si>
  <si>
    <t xml:space="preserve">Montpellier</t>
  </si>
  <si>
    <t xml:space="preserve">Nantes Saint-Jacques</t>
  </si>
  <si>
    <t xml:space="preserve">Nice Caucade</t>
  </si>
  <si>
    <t xml:space="preserve">Niort</t>
  </si>
  <si>
    <t xml:space="preserve">Nyons</t>
  </si>
  <si>
    <t xml:space="preserve">Paris avenue de Clichy</t>
  </si>
  <si>
    <t xml:space="preserve">Paris Ornano</t>
  </si>
  <si>
    <t xml:space="preserve">Plémet</t>
  </si>
  <si>
    <t xml:space="preserve">Rennes Sud</t>
  </si>
  <si>
    <t xml:space="preserve">Saint-Florentin</t>
  </si>
  <si>
    <t xml:space="preserve">Saverne</t>
  </si>
  <si>
    <t xml:space="preserve">Vierzon</t>
  </si>
  <si>
    <t xml:space="preserve">Aubusson</t>
  </si>
  <si>
    <t xml:space="preserve">Aumont Aubrac</t>
  </si>
  <si>
    <t xml:space="preserve">Bordeaux Grands Hommes</t>
  </si>
  <si>
    <t xml:space="preserve">Clermont Ferrand Saint Alyre</t>
  </si>
  <si>
    <t xml:space="preserve">Colomiers Ramassiers</t>
  </si>
  <si>
    <t xml:space="preserve">Fruges</t>
  </si>
  <si>
    <t xml:space="preserve">Guer</t>
  </si>
  <si>
    <t xml:space="preserve">Jussey</t>
  </si>
  <si>
    <t xml:space="preserve">La Rochelle Cognehors</t>
  </si>
  <si>
    <t xml:space="preserve">Lacaune</t>
  </si>
  <si>
    <t xml:space="preserve">Le Mans Heuze</t>
  </si>
  <si>
    <t xml:space="preserve">Limoges Roussillon</t>
  </si>
  <si>
    <t xml:space="preserve">Marseille Belle De Mai</t>
  </si>
  <si>
    <t xml:space="preserve">Mauriac</t>
  </si>
  <si>
    <t xml:space="preserve">Montpellier Croix D Argent</t>
  </si>
  <si>
    <t xml:space="preserve">Nimes Carbonnel</t>
  </si>
  <si>
    <t xml:space="preserve">Orleans Olivet</t>
  </si>
  <si>
    <t xml:space="preserve">Paris Italie 2</t>
  </si>
  <si>
    <t xml:space="preserve">Pau</t>
  </si>
  <si>
    <t xml:space="preserve">Rennes Bourg L Eveque</t>
  </si>
  <si>
    <t xml:space="preserve">Riom Es Montagnes</t>
  </si>
  <si>
    <t xml:space="preserve">Saint Fons</t>
  </si>
  <si>
    <t xml:space="preserve">Seclin</t>
  </si>
  <si>
    <t xml:space="preserve">Sotteville Les Rouen</t>
  </si>
  <si>
    <t xml:space="preserve">Toulon Pruneau</t>
  </si>
  <si>
    <t xml:space="preserve">Tours La Riche</t>
  </si>
  <si>
    <t xml:space="preserve">Troyes</t>
  </si>
  <si>
    <t xml:space="preserve">Vertus</t>
  </si>
  <si>
    <t xml:space="preserve">Witry Les Reims</t>
  </si>
  <si>
    <t xml:space="preserve">Même enseigne, prix différents</t>
  </si>
  <si>
    <t xml:space="preserve">Écart entre le drive le moins cher et le plus cher de chaque enseigne. Lidl et Aldi pratiquent les mêmes prix partout en France.</t>
  </si>
  <si>
    <t xml:space="preserve">Drive le moins cher</t>
  </si>
  <si>
    <t xml:space="preserve">Son écart vs Leclerc</t>
  </si>
  <si>
    <t xml:space="preserve">Drive le plus cher</t>
  </si>
  <si>
    <t xml:space="preserve">Écart entre les deux</t>
  </si>
  <si>
    <t xml:space="preserve">Lecture : un Super U peut être jusqu'à 15 % plus cher qu'un autre Super U, alors qu'entre deux Leclerc l'écart ne dépasse pas 4 %.</t>
  </si>
  <si>
    <t xml:space="preserve">Méthode</t>
  </si>
  <si>
    <t xml:space="preserve">Période</t>
  </si>
  <si>
    <t xml:space="preserve">Relevés du 13 au 17 octobre 2026.</t>
  </si>
  <si>
    <t xml:space="preserve">Enseignes avec drive</t>
  </si>
  <si>
    <t xml:space="preserve">8 enseignes : E.Leclerc, Hyper U, Super U, Intermarché Hyper, Intermarché Super, Auchan Hyper, Carrefour Hyper, Carrefour Market. 31 drives chacune, soit 248 drives, des grandes villes aux petits bourgs (Gramat, Clamecy, Langogne…).</t>
  </si>
  <si>
    <t xml:space="preserve">Lidl et Aldi</t>
  </si>
  <si>
    <t xml:space="preserve">Pas de drive : prix relevés en rayon par Marc (Radin Malin), en 4 passages. 84 produits trouvés à l'identique chez les deux, comparés au prix médian de 23 drives E.Leclerc. Les MDD de Lidl et Aldi sont comparées aux MDD Leclerc (Marque Repère), jamais aux premiers prix Eco+.</t>
  </si>
  <si>
    <t xml:space="preserve">Uniquement des produits strictement identiques (même marque, même variété) ou comparables entre MDD. Si le format diffère de 15 % au plus, comparaison au kilo ou au litre ; au-delà, produit écarté.</t>
  </si>
  <si>
    <t xml:space="preserve">Prix</t>
  </si>
  <si>
    <t xml:space="preserve">Prix normaux uniquement, promotions exclues. Prix de chaque produit = médiane des drives de l'enseigne.</t>
  </si>
  <si>
    <t xml:space="preserve">Panier enseignes classiques</t>
  </si>
  <si>
    <t xml:space="preserve">55 % grandes marques, 30 % MDD, 15 % premiers prix (les MDD représentent 45,5 % des volumes vendus en France, Nielsen 2025).</t>
  </si>
  <si>
    <t xml:space="preserve">Panier Lidl et Aldi</t>
  </si>
  <si>
    <t xml:space="preserve">80 % MDD, 20 % grandes marques (environ 80 % de leurs ventes sont des MDD, UFC-Que Choisir, mars 2025).</t>
  </si>
  <si>
    <t xml:space="preserve">Redressement par taille de commune</t>
  </si>
  <si>
    <t xml:space="preserve">Chaque drive est classé selon la taille de sa commune, puis les résultats sont pondérés comme la population française : rural ou ville &lt; 10 000 hab. 33,8 % · ville 10 000 à 50 000 hab. 11,6 % · agglo 50 000 à 200 000 hab. 13,3 % · agglo &gt; 200 000 hab. ou Paris 41,3 % (Insee).</t>
  </si>
  <si>
    <t xml:space="preserve">Non classés</t>
  </si>
  <si>
    <t xml:space="preserve">Auchan supermarché (magasins en cours de passage sous enseigne Intermarché et Netto), Monoprix et Franprix (pas de drive comparable), Netto (données insuffisantes).</t>
  </si>
  <si>
    <t xml:space="preserve">Limites</t>
  </si>
  <si>
    <t xml:space="preserve">Prix des drives, qui peuvent légèrement différer de ceux en rayon. Pour Lidl et Aldi, un seul magasin chacun et peu de grandes marques : c'est un ordre de grandeur. Le prix d'un magasin donné peut s'écarter de la moyenne de son enseigne (onglet Écarts entre magasins).</t>
  </si>
  <si>
    <t xml:space="preserve">Cohérence</t>
  </si>
  <si>
    <t xml:space="preserve">Les écarts mesurés pour Hyper U (+3,1 % vs Leclerc) et Intermarché Hyper (+3,3 %) sont proches de ceux d'UFC-Que Choisir (septembre 2026 : +3,1 % et +3,2 %).</t>
  </si>
  <si>
    <t xml:space="preserve">Réutilisation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</si>
</sst>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General"/>
    <numFmt numFmtId="166" formatCode="\+0.0%;\-0.0%;0.0%"/>
    <numFmt numFmtId="167" formatCode="\+0.00%;\-0.00%;0.00%"/>
    <numFmt numFmtId="168" formatCode="0"/>
    <numFmt numFmtId="169" formatCode="0.00&quot; €&quot;"/>
    <numFmt numFmtId="170" formatCode="0%"/>
    <numFmt numFmtId="171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C2B77"/>
      <name val="Arial"/>
      <family val="0"/>
      <charset val="1"/>
    </font>
    <font>
      <i val="true"/>
      <sz val="10"/>
      <color rgb="FF2F3D5C"/>
      <name val="Arial"/>
      <family val="0"/>
      <charset val="1"/>
    </font>
    <font>
      <sz val="9"/>
      <color rgb="FF2F3D5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0C2B77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C2B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C2B77"/>
        <bgColor rgb="FF333399"/>
      </patternFill>
    </fill>
    <fill>
      <patternFill patternType="solid">
        <fgColor rgb="FFE8F3FC"/>
        <bgColor rgb="FFFFFFFF"/>
      </patternFill>
    </fill>
    <fill>
      <patternFill patternType="solid">
        <fgColor rgb="FFFFF6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7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C2B77"/>
          <bgColor rgb="FF000000"/>
        </patternFill>
      </fill>
    </dxf>
    <dxf>
      <fill>
        <patternFill patternType="solid">
          <fgColor rgb="FFE8F3F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B3"/>
      <rgbColor rgb="FFE8F3FC"/>
      <rgbColor rgb="FF660066"/>
      <rgbColor rgb="FFFF8080"/>
      <rgbColor rgb="FF136CBD"/>
      <rgbColor rgb="FFC9D7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C2B77"/>
      <rgbColor rgb="FF339966"/>
      <rgbColor rgb="FF003300"/>
      <rgbColor rgb="FF333300"/>
      <rgbColor rgb="FF993300"/>
      <rgbColor rgb="FF993366"/>
      <rgbColor rgb="FF333399"/>
      <rgbColor rgb="FF2F3D5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2B77"/>
    <pageSetUpPr fitToPage="true"/>
  </sheetPr>
  <dimension ref="A1:F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18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true" outlineLevel="0" collapsed="false">
      <c r="A2" s="2" t="s">
        <v>1</v>
      </c>
    </row>
    <row r="3" customFormat="false" ht="15" hidden="false" customHeight="true" outlineLevel="0" collapsed="false">
      <c r="A3" s="3" t="s">
        <v>2</v>
      </c>
    </row>
    <row r="5" customFormat="false" ht="31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customFormat="false" ht="15" hidden="false" customHeight="false" outlineLevel="0" collapsed="false">
      <c r="A6" s="5" t="n">
        <f aca="false">RANK(D6,$D$6:$D$15,1)</f>
        <v>1</v>
      </c>
      <c r="B6" s="6" t="s">
        <v>9</v>
      </c>
      <c r="C6" s="7" t="n">
        <f aca="false">(1+D6)/(1+MIN($D$6:$D$15))-1</f>
        <v>0</v>
      </c>
      <c r="D6" s="8" t="n">
        <f aca="false">'Lidl et Aldi'!C98</f>
        <v>-0.0272721978519588</v>
      </c>
      <c r="E6" s="5" t="s">
        <v>10</v>
      </c>
      <c r="F6" s="9" t="n">
        <f aca="false">'Lidl et Aldi'!C94</f>
        <v>84</v>
      </c>
    </row>
    <row r="7" customFormat="false" ht="15" hidden="false" customHeight="false" outlineLevel="0" collapsed="false">
      <c r="A7" s="10" t="n">
        <f aca="false">RANK(D7,$D$6:$D$15,1)</f>
        <v>2</v>
      </c>
      <c r="B7" s="11" t="s">
        <v>11</v>
      </c>
      <c r="C7" s="12" t="n">
        <f aca="false">(1+D7)/(1+MIN($D$6:$D$15))-1</f>
        <v>0.00626752188857882</v>
      </c>
      <c r="D7" s="13" t="n">
        <f aca="false">'Lidl et Aldi'!D98</f>
        <v>-0.0211756050603667</v>
      </c>
      <c r="E7" s="10" t="s">
        <v>10</v>
      </c>
      <c r="F7" s="14" t="n">
        <f aca="false">'Lidl et Aldi'!C94</f>
        <v>84</v>
      </c>
    </row>
    <row r="8" customFormat="false" ht="15" hidden="false" customHeight="false" outlineLevel="0" collapsed="false">
      <c r="A8" s="5" t="n">
        <f aca="false">RANK(D8,$D$6:$D$15,1)</f>
        <v>3</v>
      </c>
      <c r="B8" s="6" t="s">
        <v>12</v>
      </c>
      <c r="C8" s="7" t="n">
        <f aca="false">(1+D8)/(1+MIN($D$6:$D$15))-1</f>
        <v>0.0280368236537853</v>
      </c>
      <c r="D8" s="15" t="n">
        <v>0</v>
      </c>
      <c r="E8" s="16" t="str">
        <f aca="false">COUNTIF('Détail par drive'!$A$6:$A$253,B8)&amp;" drives"</f>
        <v>31 drives</v>
      </c>
      <c r="F8" s="17" t="s">
        <v>13</v>
      </c>
    </row>
    <row r="9" customFormat="false" ht="15" hidden="false" customHeight="false" outlineLevel="0" collapsed="false">
      <c r="A9" s="10" t="n">
        <f aca="false">RANK(D9,$D$6:$D$15,1)</f>
        <v>4</v>
      </c>
      <c r="B9" s="11" t="s">
        <v>14</v>
      </c>
      <c r="C9" s="12" t="n">
        <f aca="false">(1+D9)/(1+MIN($D$6:$D$15))-1</f>
        <v>0.0599128921761429</v>
      </c>
      <c r="D9" s="18" t="n">
        <v>0.0310067380748732</v>
      </c>
      <c r="E9" s="19" t="str">
        <f aca="false">COUNTIF('Détail par drive'!$A$6:$A$253,B9)&amp;" drives"</f>
        <v>31 drives</v>
      </c>
      <c r="F9" s="20" t="n">
        <v>358</v>
      </c>
    </row>
    <row r="10" customFormat="false" ht="15" hidden="false" customHeight="false" outlineLevel="0" collapsed="false">
      <c r="A10" s="5" t="n">
        <f aca="false">RANK(D10,$D$6:$D$15,1)</f>
        <v>5</v>
      </c>
      <c r="B10" s="6" t="s">
        <v>15</v>
      </c>
      <c r="C10" s="7" t="n">
        <f aca="false">(1+D10)/(1+MIN($D$6:$D$15))-1</f>
        <v>0.0615456171460489</v>
      </c>
      <c r="D10" s="15" t="n">
        <v>0.0325949350463622</v>
      </c>
      <c r="E10" s="16" t="str">
        <f aca="false">COUNTIF('Détail par drive'!$A$6:$A$253,B10)&amp;" drives"</f>
        <v>31 drives</v>
      </c>
      <c r="F10" s="17" t="n">
        <v>370</v>
      </c>
    </row>
    <row r="11" customFormat="false" ht="15" hidden="false" customHeight="false" outlineLevel="0" collapsed="false">
      <c r="A11" s="10" t="n">
        <f aca="false">RANK(D11,$D$6:$D$15,1)</f>
        <v>6</v>
      </c>
      <c r="B11" s="11" t="s">
        <v>16</v>
      </c>
      <c r="C11" s="12" t="n">
        <f aca="false">(1+D11)/(1+MIN($D$6:$D$15))-1</f>
        <v>0.0779617481049988</v>
      </c>
      <c r="D11" s="18" t="n">
        <v>0.0485633620338359</v>
      </c>
      <c r="E11" s="19" t="str">
        <f aca="false">COUNTIF('Détail par drive'!$A$6:$A$253,B11)&amp;" drives"</f>
        <v>31 drives</v>
      </c>
      <c r="F11" s="20" t="n">
        <v>363</v>
      </c>
    </row>
    <row r="12" customFormat="false" ht="15" hidden="false" customHeight="false" outlineLevel="0" collapsed="false">
      <c r="A12" s="5" t="n">
        <f aca="false">RANK(D12,$D$6:$D$15,1)</f>
        <v>7</v>
      </c>
      <c r="B12" s="6" t="s">
        <v>17</v>
      </c>
      <c r="C12" s="7" t="n">
        <f aca="false">(1+D12)/(1+MIN($D$6:$D$15))-1</f>
        <v>0.0821475075017895</v>
      </c>
      <c r="D12" s="15" t="n">
        <v>0.0526349665721966</v>
      </c>
      <c r="E12" s="16" t="str">
        <f aca="false">COUNTIF('Détail par drive'!$A$6:$A$253,B12)&amp;" drives"</f>
        <v>31 drives</v>
      </c>
      <c r="F12" s="17" t="n">
        <v>436</v>
      </c>
    </row>
    <row r="13" customFormat="false" ht="15" hidden="false" customHeight="false" outlineLevel="0" collapsed="false">
      <c r="A13" s="10" t="n">
        <f aca="false">RANK(D13,$D$6:$D$15,1)</f>
        <v>8</v>
      </c>
      <c r="B13" s="11" t="s">
        <v>18</v>
      </c>
      <c r="C13" s="12" t="n">
        <f aca="false">(1+D13)/(1+MIN($D$6:$D$15))-1</f>
        <v>0.0855410388852118</v>
      </c>
      <c r="D13" s="18" t="n">
        <v>0.0559359488963134</v>
      </c>
      <c r="E13" s="19" t="str">
        <f aca="false">COUNTIF('Détail par drive'!$A$6:$A$253,B13)&amp;" drives"</f>
        <v>31 drives</v>
      </c>
      <c r="F13" s="20" t="n">
        <v>377</v>
      </c>
    </row>
    <row r="14" customFormat="false" ht="15" hidden="false" customHeight="false" outlineLevel="0" collapsed="false">
      <c r="A14" s="5" t="n">
        <f aca="false">RANK(D14,$D$6:$D$15,1)</f>
        <v>9</v>
      </c>
      <c r="B14" s="6" t="s">
        <v>19</v>
      </c>
      <c r="C14" s="7" t="n">
        <f aca="false">(1+D14)/(1+MIN($D$6:$D$15))-1</f>
        <v>0.0880034683851736</v>
      </c>
      <c r="D14" s="15" t="n">
        <v>0.0583312225317559</v>
      </c>
      <c r="E14" s="16" t="str">
        <f aca="false">COUNTIF('Détail par drive'!$A$6:$A$253,B14)&amp;" drives"</f>
        <v>31 drives</v>
      </c>
      <c r="F14" s="17" t="n">
        <v>391</v>
      </c>
    </row>
    <row r="15" customFormat="false" ht="15" hidden="false" customHeight="false" outlineLevel="0" collapsed="false">
      <c r="A15" s="10" t="n">
        <f aca="false">RANK(D15,$D$6:$D$15,1)</f>
        <v>10</v>
      </c>
      <c r="B15" s="11" t="s">
        <v>20</v>
      </c>
      <c r="C15" s="12" t="n">
        <f aca="false">(1+D15)/(1+MIN($D$6:$D$15))-1</f>
        <v>0.0978854803086018</v>
      </c>
      <c r="D15" s="18" t="n">
        <v>0.0679437302708329</v>
      </c>
      <c r="E15" s="19" t="str">
        <f aca="false">COUNTIF('Détail par drive'!$A$6:$A$253,B15)&amp;" drives"</f>
        <v>31 drives</v>
      </c>
      <c r="F15" s="20" t="n">
        <v>374</v>
      </c>
    </row>
    <row r="17" customFormat="false" ht="15" hidden="false" customHeight="false" outlineLevel="0" collapsed="false">
      <c r="A17" s="2" t="s">
        <v>21</v>
      </c>
    </row>
    <row r="18" customFormat="false" ht="15" hidden="false" customHeight="false" outlineLevel="0" collapsed="false">
      <c r="A18" s="2" t="s">
        <v>22</v>
      </c>
    </row>
    <row r="19" customFormat="false" ht="15" hidden="false" customHeight="false" outlineLevel="0" collapsed="false">
      <c r="A19" s="2" t="s">
        <v>23</v>
      </c>
    </row>
    <row r="20" customFormat="false" ht="15" hidden="false" customHeight="false" outlineLevel="0" collapsed="false">
      <c r="A20" s="2" t="s">
        <v>24</v>
      </c>
    </row>
    <row r="21" customFormat="false" ht="15" hidden="false" customHeight="false" outlineLevel="0" collapsed="false">
      <c r="A21" s="21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6CBD"/>
    <pageSetUpPr fitToPage="true"/>
  </sheetPr>
  <dimension ref="A1:G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4" min="3" style="0" width="11"/>
    <col collapsed="false" customWidth="true" hidden="false" outlineLevel="0" max="5" min="5" style="0" width="15"/>
    <col collapsed="false" customWidth="true" hidden="false" outlineLevel="0" max="6" min="6" style="0" width="44"/>
    <col collapsed="false" customWidth="true" hidden="false" outlineLevel="0" max="7" min="7" style="0" width="34"/>
  </cols>
  <sheetData>
    <row r="1" customFormat="false" ht="21.75" hidden="false" customHeight="true" outlineLevel="0" collapsed="false">
      <c r="A1" s="1" t="s">
        <v>26</v>
      </c>
    </row>
    <row r="2" customFormat="false" ht="15" hidden="false" customHeight="true" outlineLevel="0" collapsed="false">
      <c r="A2" s="2" t="s">
        <v>27</v>
      </c>
    </row>
    <row r="3" customFormat="false" ht="15" hidden="false" customHeight="true" outlineLevel="0" collapsed="false">
      <c r="A3" s="3" t="s">
        <v>2</v>
      </c>
    </row>
    <row r="5" customFormat="false" ht="31.5" hidden="false" customHeight="true" outlineLevel="0" collapsed="false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</row>
    <row r="6" customFormat="false" ht="15" hidden="false" customHeight="false" outlineLevel="0" collapsed="false">
      <c r="A6" s="22" t="s">
        <v>35</v>
      </c>
      <c r="B6" s="22" t="s">
        <v>36</v>
      </c>
      <c r="C6" s="23" t="n">
        <v>0.28</v>
      </c>
      <c r="D6" s="23" t="n">
        <v>0.28</v>
      </c>
      <c r="E6" s="23" t="n">
        <v>0.28</v>
      </c>
      <c r="F6" s="22" t="s">
        <v>35</v>
      </c>
      <c r="G6" s="22"/>
    </row>
    <row r="7" customFormat="false" ht="15" hidden="false" customHeight="false" outlineLevel="0" collapsed="false">
      <c r="A7" s="24" t="s">
        <v>37</v>
      </c>
      <c r="B7" s="24" t="s">
        <v>36</v>
      </c>
      <c r="C7" s="25" t="n">
        <v>1.19</v>
      </c>
      <c r="D7" s="25" t="n">
        <v>1.19</v>
      </c>
      <c r="E7" s="25" t="n">
        <v>1.19</v>
      </c>
      <c r="F7" s="24" t="s">
        <v>37</v>
      </c>
      <c r="G7" s="24"/>
    </row>
    <row r="8" customFormat="false" ht="15" hidden="false" customHeight="false" outlineLevel="0" collapsed="false">
      <c r="A8" s="22" t="s">
        <v>38</v>
      </c>
      <c r="B8" s="22" t="s">
        <v>36</v>
      </c>
      <c r="C8" s="23" t="n">
        <v>2.65</v>
      </c>
      <c r="D8" s="23" t="n">
        <v>2.65</v>
      </c>
      <c r="E8" s="23" t="n">
        <v>2.65</v>
      </c>
      <c r="F8" s="22" t="s">
        <v>38</v>
      </c>
      <c r="G8" s="22"/>
    </row>
    <row r="9" customFormat="false" ht="15" hidden="false" customHeight="false" outlineLevel="0" collapsed="false">
      <c r="A9" s="24" t="s">
        <v>39</v>
      </c>
      <c r="B9" s="24" t="s">
        <v>36</v>
      </c>
      <c r="C9" s="25" t="n">
        <v>1.05</v>
      </c>
      <c r="D9" s="25" t="n">
        <v>1.05</v>
      </c>
      <c r="E9" s="25" t="n">
        <v>1.36</v>
      </c>
      <c r="F9" s="24" t="s">
        <v>40</v>
      </c>
      <c r="G9" s="24"/>
    </row>
    <row r="10" customFormat="false" ht="15" hidden="false" customHeight="false" outlineLevel="0" collapsed="false">
      <c r="A10" s="22" t="s">
        <v>41</v>
      </c>
      <c r="B10" s="22" t="s">
        <v>36</v>
      </c>
      <c r="C10" s="23" t="n">
        <v>0.93</v>
      </c>
      <c r="D10" s="23" t="n">
        <v>1.19</v>
      </c>
      <c r="E10" s="23" t="n">
        <v>1.23</v>
      </c>
      <c r="F10" s="22" t="s">
        <v>42</v>
      </c>
      <c r="G10" s="22"/>
    </row>
    <row r="11" customFormat="false" ht="15" hidden="false" customHeight="false" outlineLevel="0" collapsed="false">
      <c r="A11" s="24" t="s">
        <v>43</v>
      </c>
      <c r="B11" s="24" t="s">
        <v>36</v>
      </c>
      <c r="C11" s="25" t="n">
        <v>1.29</v>
      </c>
      <c r="D11" s="25" t="n">
        <v>1.29</v>
      </c>
      <c r="E11" s="25" t="n">
        <v>1.29</v>
      </c>
      <c r="F11" s="24" t="s">
        <v>44</v>
      </c>
      <c r="G11" s="24"/>
    </row>
    <row r="12" customFormat="false" ht="15" hidden="false" customHeight="false" outlineLevel="0" collapsed="false">
      <c r="A12" s="22" t="s">
        <v>45</v>
      </c>
      <c r="B12" s="22" t="s">
        <v>46</v>
      </c>
      <c r="C12" s="23" t="n">
        <v>2.99</v>
      </c>
      <c r="D12" s="23" t="n">
        <v>3.18</v>
      </c>
      <c r="E12" s="23" t="n">
        <v>3.32</v>
      </c>
      <c r="F12" s="22" t="s">
        <v>45</v>
      </c>
      <c r="G12" s="22"/>
    </row>
    <row r="13" customFormat="false" ht="15" hidden="false" customHeight="false" outlineLevel="0" collapsed="false">
      <c r="A13" s="24" t="s">
        <v>47</v>
      </c>
      <c r="B13" s="24" t="s">
        <v>36</v>
      </c>
      <c r="C13" s="25" t="n">
        <v>0.99</v>
      </c>
      <c r="D13" s="25" t="n">
        <v>0.99</v>
      </c>
      <c r="E13" s="25" t="n">
        <v>0.99</v>
      </c>
      <c r="F13" s="24" t="s">
        <v>48</v>
      </c>
      <c r="G13" s="24"/>
    </row>
    <row r="14" customFormat="false" ht="15" hidden="false" customHeight="false" outlineLevel="0" collapsed="false">
      <c r="A14" s="22" t="s">
        <v>49</v>
      </c>
      <c r="B14" s="22" t="s">
        <v>36</v>
      </c>
      <c r="C14" s="23" t="n">
        <v>1.29</v>
      </c>
      <c r="D14" s="23" t="n">
        <v>1.29</v>
      </c>
      <c r="E14" s="23" t="n">
        <v>1.29</v>
      </c>
      <c r="F14" s="22" t="s">
        <v>50</v>
      </c>
      <c r="G14" s="22"/>
    </row>
    <row r="15" customFormat="false" ht="15" hidden="false" customHeight="false" outlineLevel="0" collapsed="false">
      <c r="A15" s="24" t="s">
        <v>51</v>
      </c>
      <c r="B15" s="24" t="s">
        <v>36</v>
      </c>
      <c r="C15" s="25" t="n">
        <v>1.59</v>
      </c>
      <c r="D15" s="25" t="n">
        <v>1.59</v>
      </c>
      <c r="E15" s="25" t="n">
        <v>1.58</v>
      </c>
      <c r="F15" s="24" t="s">
        <v>51</v>
      </c>
      <c r="G15" s="24"/>
    </row>
    <row r="16" customFormat="false" ht="15" hidden="false" customHeight="false" outlineLevel="0" collapsed="false">
      <c r="A16" s="22" t="s">
        <v>52</v>
      </c>
      <c r="B16" s="22" t="s">
        <v>36</v>
      </c>
      <c r="C16" s="23" t="n">
        <v>7.47</v>
      </c>
      <c r="D16" s="23" t="n">
        <v>7.45</v>
      </c>
      <c r="E16" s="23" t="n">
        <v>7.47</v>
      </c>
      <c r="F16" s="22" t="s">
        <v>53</v>
      </c>
      <c r="G16" s="22"/>
    </row>
    <row r="17" customFormat="false" ht="15" hidden="false" customHeight="false" outlineLevel="0" collapsed="false">
      <c r="A17" s="24" t="s">
        <v>54</v>
      </c>
      <c r="B17" s="24" t="s">
        <v>36</v>
      </c>
      <c r="C17" s="25" t="n">
        <v>1.79</v>
      </c>
      <c r="D17" s="25" t="n">
        <v>1.79</v>
      </c>
      <c r="E17" s="25" t="n">
        <v>1.99</v>
      </c>
      <c r="F17" s="24" t="s">
        <v>55</v>
      </c>
      <c r="G17" s="24"/>
    </row>
    <row r="18" customFormat="false" ht="15" hidden="false" customHeight="false" outlineLevel="0" collapsed="false">
      <c r="A18" s="22" t="s">
        <v>56</v>
      </c>
      <c r="B18" s="22" t="s">
        <v>36</v>
      </c>
      <c r="C18" s="23" t="n">
        <v>1.15</v>
      </c>
      <c r="D18" s="23" t="n">
        <v>1.15</v>
      </c>
      <c r="E18" s="23" t="n">
        <v>1.15</v>
      </c>
      <c r="F18" s="22" t="s">
        <v>42</v>
      </c>
      <c r="G18" s="22"/>
    </row>
    <row r="19" customFormat="false" ht="15" hidden="false" customHeight="false" outlineLevel="0" collapsed="false">
      <c r="A19" s="24" t="s">
        <v>57</v>
      </c>
      <c r="B19" s="24" t="s">
        <v>36</v>
      </c>
      <c r="C19" s="25" t="n">
        <v>1.38</v>
      </c>
      <c r="D19" s="25" t="n">
        <v>1.39</v>
      </c>
      <c r="E19" s="25" t="n">
        <v>1.3895</v>
      </c>
      <c r="F19" s="24" t="s">
        <v>58</v>
      </c>
      <c r="G19" s="24"/>
    </row>
    <row r="20" customFormat="false" ht="15" hidden="false" customHeight="false" outlineLevel="0" collapsed="false">
      <c r="A20" s="22" t="s">
        <v>59</v>
      </c>
      <c r="B20" s="22" t="s">
        <v>46</v>
      </c>
      <c r="C20" s="23" t="n">
        <v>1.96</v>
      </c>
      <c r="D20" s="23" t="n">
        <v>1.98</v>
      </c>
      <c r="E20" s="23" t="n">
        <v>1.932</v>
      </c>
      <c r="F20" s="22" t="s">
        <v>60</v>
      </c>
      <c r="G20" s="22"/>
    </row>
    <row r="21" customFormat="false" ht="15" hidden="false" customHeight="false" outlineLevel="0" collapsed="false">
      <c r="A21" s="24" t="s">
        <v>61</v>
      </c>
      <c r="B21" s="24" t="s">
        <v>36</v>
      </c>
      <c r="C21" s="25" t="n">
        <v>1.69</v>
      </c>
      <c r="D21" s="25" t="n">
        <v>1.69</v>
      </c>
      <c r="E21" s="25" t="n">
        <v>1.8103</v>
      </c>
      <c r="F21" s="24" t="s">
        <v>62</v>
      </c>
      <c r="G21" s="24"/>
    </row>
    <row r="22" customFormat="false" ht="15" hidden="false" customHeight="false" outlineLevel="0" collapsed="false">
      <c r="A22" s="22" t="s">
        <v>63</v>
      </c>
      <c r="B22" s="22" t="s">
        <v>36</v>
      </c>
      <c r="C22" s="23" t="n">
        <v>6.49</v>
      </c>
      <c r="D22" s="23" t="n">
        <v>6.49</v>
      </c>
      <c r="E22" s="23" t="n">
        <v>6.49</v>
      </c>
      <c r="F22" s="22"/>
      <c r="G22" s="22"/>
    </row>
    <row r="23" customFormat="false" ht="15" hidden="false" customHeight="false" outlineLevel="0" collapsed="false">
      <c r="A23" s="24" t="s">
        <v>64</v>
      </c>
      <c r="B23" s="24" t="s">
        <v>36</v>
      </c>
      <c r="C23" s="25" t="n">
        <v>12.99</v>
      </c>
      <c r="D23" s="25" t="n">
        <v>12.99</v>
      </c>
      <c r="E23" s="25" t="n">
        <v>12.99</v>
      </c>
      <c r="F23" s="24"/>
      <c r="G23" s="24"/>
    </row>
    <row r="24" customFormat="false" ht="15" hidden="false" customHeight="false" outlineLevel="0" collapsed="false">
      <c r="A24" s="22" t="s">
        <v>65</v>
      </c>
      <c r="B24" s="22" t="s">
        <v>36</v>
      </c>
      <c r="C24" s="23" t="n">
        <v>2.99</v>
      </c>
      <c r="D24" s="23" t="n">
        <v>2.99</v>
      </c>
      <c r="E24" s="23" t="n">
        <v>2.99</v>
      </c>
      <c r="F24" s="22" t="s">
        <v>42</v>
      </c>
      <c r="G24" s="22"/>
    </row>
    <row r="25" customFormat="false" ht="15" hidden="false" customHeight="false" outlineLevel="0" collapsed="false">
      <c r="A25" s="24" t="s">
        <v>66</v>
      </c>
      <c r="B25" s="24" t="s">
        <v>36</v>
      </c>
      <c r="C25" s="25" t="n">
        <v>1.85</v>
      </c>
      <c r="D25" s="25" t="n">
        <v>1.85</v>
      </c>
      <c r="E25" s="25" t="n">
        <v>1.85</v>
      </c>
      <c r="F25" s="24" t="s">
        <v>67</v>
      </c>
      <c r="G25" s="24"/>
    </row>
    <row r="26" customFormat="false" ht="15" hidden="false" customHeight="false" outlineLevel="0" collapsed="false">
      <c r="A26" s="22" t="s">
        <v>68</v>
      </c>
      <c r="B26" s="22" t="s">
        <v>36</v>
      </c>
      <c r="C26" s="23" t="n">
        <v>2.35</v>
      </c>
      <c r="D26" s="23" t="n">
        <v>2.35</v>
      </c>
      <c r="E26" s="23" t="n">
        <v>2.35</v>
      </c>
      <c r="F26" s="22"/>
      <c r="G26" s="22"/>
    </row>
    <row r="27" customFormat="false" ht="15" hidden="false" customHeight="false" outlineLevel="0" collapsed="false">
      <c r="A27" s="24" t="s">
        <v>69</v>
      </c>
      <c r="B27" s="24" t="s">
        <v>36</v>
      </c>
      <c r="C27" s="25" t="n">
        <v>1.69</v>
      </c>
      <c r="D27" s="25" t="n">
        <v>1.69</v>
      </c>
      <c r="E27" s="25" t="n">
        <v>1.69</v>
      </c>
      <c r="F27" s="24"/>
      <c r="G27" s="24"/>
    </row>
    <row r="28" customFormat="false" ht="15" hidden="false" customHeight="false" outlineLevel="0" collapsed="false">
      <c r="A28" s="22" t="s">
        <v>70</v>
      </c>
      <c r="B28" s="22" t="s">
        <v>36</v>
      </c>
      <c r="C28" s="23" t="n">
        <v>0.95</v>
      </c>
      <c r="D28" s="23" t="n">
        <v>0.95</v>
      </c>
      <c r="E28" s="23" t="n">
        <v>0.95</v>
      </c>
      <c r="F28" s="22"/>
      <c r="G28" s="22"/>
    </row>
    <row r="29" customFormat="false" ht="15" hidden="false" customHeight="false" outlineLevel="0" collapsed="false">
      <c r="A29" s="24" t="s">
        <v>71</v>
      </c>
      <c r="B29" s="24" t="s">
        <v>36</v>
      </c>
      <c r="C29" s="25" t="n">
        <v>1.79</v>
      </c>
      <c r="D29" s="25" t="n">
        <v>1.79</v>
      </c>
      <c r="E29" s="25" t="n">
        <v>1.79</v>
      </c>
      <c r="F29" s="24"/>
      <c r="G29" s="24"/>
    </row>
    <row r="30" customFormat="false" ht="15" hidden="false" customHeight="false" outlineLevel="0" collapsed="false">
      <c r="A30" s="22" t="s">
        <v>72</v>
      </c>
      <c r="B30" s="22" t="s">
        <v>36</v>
      </c>
      <c r="C30" s="23" t="n">
        <v>1.49</v>
      </c>
      <c r="D30" s="23" t="n">
        <v>1.49</v>
      </c>
      <c r="E30" s="23" t="n">
        <v>1.49</v>
      </c>
      <c r="F30" s="22" t="s">
        <v>73</v>
      </c>
      <c r="G30" s="22"/>
    </row>
    <row r="31" customFormat="false" ht="15" hidden="false" customHeight="false" outlineLevel="0" collapsed="false">
      <c r="A31" s="24" t="s">
        <v>74</v>
      </c>
      <c r="B31" s="24" t="s">
        <v>36</v>
      </c>
      <c r="C31" s="25" t="n">
        <v>1.45</v>
      </c>
      <c r="D31" s="25" t="n">
        <v>1.45</v>
      </c>
      <c r="E31" s="25" t="n">
        <v>1.45</v>
      </c>
      <c r="F31" s="24"/>
      <c r="G31" s="24"/>
    </row>
    <row r="32" customFormat="false" ht="15" hidden="false" customHeight="false" outlineLevel="0" collapsed="false">
      <c r="A32" s="22" t="s">
        <v>75</v>
      </c>
      <c r="B32" s="22" t="s">
        <v>36</v>
      </c>
      <c r="C32" s="23" t="n">
        <v>2.89</v>
      </c>
      <c r="D32" s="23" t="n">
        <v>2.89</v>
      </c>
      <c r="E32" s="23" t="n">
        <v>2.99</v>
      </c>
      <c r="F32" s="22" t="s">
        <v>42</v>
      </c>
      <c r="G32" s="22"/>
    </row>
    <row r="33" customFormat="false" ht="15" hidden="false" customHeight="false" outlineLevel="0" collapsed="false">
      <c r="A33" s="24" t="s">
        <v>76</v>
      </c>
      <c r="B33" s="24" t="s">
        <v>36</v>
      </c>
      <c r="C33" s="25" t="n">
        <v>0.65</v>
      </c>
      <c r="D33" s="25" t="n">
        <v>0.65</v>
      </c>
      <c r="E33" s="25" t="n">
        <v>0.65</v>
      </c>
      <c r="F33" s="24"/>
      <c r="G33" s="24"/>
    </row>
    <row r="34" customFormat="false" ht="15" hidden="false" customHeight="false" outlineLevel="0" collapsed="false">
      <c r="A34" s="22" t="s">
        <v>77</v>
      </c>
      <c r="B34" s="22" t="s">
        <v>36</v>
      </c>
      <c r="C34" s="23" t="n">
        <v>2.59</v>
      </c>
      <c r="D34" s="23" t="n">
        <v>2.59</v>
      </c>
      <c r="E34" s="23" t="n">
        <v>2.59</v>
      </c>
      <c r="F34" s="22" t="s">
        <v>42</v>
      </c>
      <c r="G34" s="22"/>
    </row>
    <row r="35" customFormat="false" ht="15" hidden="false" customHeight="false" outlineLevel="0" collapsed="false">
      <c r="A35" s="24" t="s">
        <v>78</v>
      </c>
      <c r="B35" s="24" t="s">
        <v>36</v>
      </c>
      <c r="C35" s="25" t="n">
        <v>2.39</v>
      </c>
      <c r="D35" s="25" t="n">
        <v>2.39</v>
      </c>
      <c r="E35" s="25" t="n">
        <v>2.39</v>
      </c>
      <c r="F35" s="24"/>
      <c r="G35" s="24"/>
    </row>
    <row r="36" customFormat="false" ht="15" hidden="false" customHeight="false" outlineLevel="0" collapsed="false">
      <c r="A36" s="22" t="s">
        <v>79</v>
      </c>
      <c r="B36" s="22" t="s">
        <v>36</v>
      </c>
      <c r="C36" s="23" t="n">
        <v>1.39</v>
      </c>
      <c r="D36" s="23" t="n">
        <v>1.39</v>
      </c>
      <c r="E36" s="23" t="n">
        <v>1.39</v>
      </c>
      <c r="F36" s="22"/>
      <c r="G36" s="22"/>
    </row>
    <row r="37" customFormat="false" ht="15" hidden="false" customHeight="false" outlineLevel="0" collapsed="false">
      <c r="A37" s="24" t="s">
        <v>80</v>
      </c>
      <c r="B37" s="24" t="s">
        <v>36</v>
      </c>
      <c r="C37" s="25" t="n">
        <v>2.99</v>
      </c>
      <c r="D37" s="25" t="n">
        <v>2.99</v>
      </c>
      <c r="E37" s="25" t="n">
        <v>2.99</v>
      </c>
      <c r="F37" s="24" t="s">
        <v>42</v>
      </c>
      <c r="G37" s="24"/>
    </row>
    <row r="38" customFormat="false" ht="15" hidden="false" customHeight="false" outlineLevel="0" collapsed="false">
      <c r="A38" s="22" t="s">
        <v>81</v>
      </c>
      <c r="B38" s="22" t="s">
        <v>36</v>
      </c>
      <c r="C38" s="23" t="n">
        <v>1.69</v>
      </c>
      <c r="D38" s="23" t="n">
        <v>1.69</v>
      </c>
      <c r="E38" s="23" t="n">
        <v>1.77</v>
      </c>
      <c r="F38" s="22"/>
      <c r="G38" s="22"/>
    </row>
    <row r="39" customFormat="false" ht="15" hidden="false" customHeight="false" outlineLevel="0" collapsed="false">
      <c r="A39" s="24" t="s">
        <v>82</v>
      </c>
      <c r="B39" s="24" t="s">
        <v>36</v>
      </c>
      <c r="C39" s="25" t="n">
        <v>1.395</v>
      </c>
      <c r="D39" s="25" t="n">
        <v>1.49</v>
      </c>
      <c r="E39" s="25" t="n">
        <v>1.53</v>
      </c>
      <c r="F39" s="24" t="s">
        <v>83</v>
      </c>
      <c r="G39" s="24"/>
    </row>
    <row r="40" customFormat="false" ht="15" hidden="false" customHeight="false" outlineLevel="0" collapsed="false">
      <c r="A40" s="22" t="s">
        <v>84</v>
      </c>
      <c r="B40" s="22" t="s">
        <v>36</v>
      </c>
      <c r="C40" s="23" t="n">
        <v>1.89</v>
      </c>
      <c r="D40" s="23" t="n">
        <v>1.8375</v>
      </c>
      <c r="E40" s="23" t="n">
        <v>2.2698</v>
      </c>
      <c r="F40" s="22" t="s">
        <v>85</v>
      </c>
      <c r="G40" s="22"/>
    </row>
    <row r="41" customFormat="false" ht="15" hidden="false" customHeight="false" outlineLevel="0" collapsed="false">
      <c r="A41" s="24" t="s">
        <v>86</v>
      </c>
      <c r="B41" s="24" t="s">
        <v>36</v>
      </c>
      <c r="C41" s="25" t="n">
        <v>0.67</v>
      </c>
      <c r="D41" s="25" t="n">
        <v>0.8735</v>
      </c>
      <c r="E41" s="25" t="n">
        <v>0.6</v>
      </c>
      <c r="F41" s="24" t="s">
        <v>87</v>
      </c>
      <c r="G41" s="24"/>
    </row>
    <row r="42" customFormat="false" ht="15" hidden="false" customHeight="false" outlineLevel="0" collapsed="false">
      <c r="A42" s="22" t="s">
        <v>88</v>
      </c>
      <c r="B42" s="22" t="s">
        <v>36</v>
      </c>
      <c r="C42" s="23" t="n">
        <v>0.89</v>
      </c>
      <c r="D42" s="23" t="n">
        <v>0.81</v>
      </c>
      <c r="E42" s="23" t="n">
        <v>1.025</v>
      </c>
      <c r="F42" s="22" t="s">
        <v>89</v>
      </c>
      <c r="G42" s="22"/>
    </row>
    <row r="43" customFormat="false" ht="15" hidden="false" customHeight="false" outlineLevel="0" collapsed="false">
      <c r="A43" s="24" t="s">
        <v>90</v>
      </c>
      <c r="B43" s="24" t="s">
        <v>36</v>
      </c>
      <c r="C43" s="25" t="n">
        <v>1.5975</v>
      </c>
      <c r="D43" s="25" t="n">
        <v>1.5</v>
      </c>
      <c r="E43" s="25" t="n">
        <v>1.5975</v>
      </c>
      <c r="F43" s="24" t="s">
        <v>91</v>
      </c>
      <c r="G43" s="24"/>
    </row>
    <row r="44" customFormat="false" ht="15" hidden="false" customHeight="false" outlineLevel="0" collapsed="false">
      <c r="A44" s="22" t="s">
        <v>92</v>
      </c>
      <c r="B44" s="22" t="s">
        <v>36</v>
      </c>
      <c r="C44" s="23" t="n">
        <v>0.86</v>
      </c>
      <c r="D44" s="23" t="n">
        <v>0.85</v>
      </c>
      <c r="E44" s="23" t="n">
        <v>0.8273</v>
      </c>
      <c r="F44" s="22" t="s">
        <v>93</v>
      </c>
      <c r="G44" s="22"/>
    </row>
    <row r="45" customFormat="false" ht="15" hidden="false" customHeight="false" outlineLevel="0" collapsed="false">
      <c r="A45" s="24" t="s">
        <v>94</v>
      </c>
      <c r="B45" s="24" t="s">
        <v>36</v>
      </c>
      <c r="C45" s="25" t="n">
        <v>0.65</v>
      </c>
      <c r="D45" s="25" t="n">
        <v>0.65</v>
      </c>
      <c r="E45" s="25" t="n">
        <v>0.65</v>
      </c>
      <c r="F45" s="24" t="s">
        <v>95</v>
      </c>
      <c r="G45" s="24"/>
    </row>
    <row r="46" customFormat="false" ht="15" hidden="false" customHeight="false" outlineLevel="0" collapsed="false">
      <c r="A46" s="22" t="s">
        <v>96</v>
      </c>
      <c r="B46" s="22" t="s">
        <v>36</v>
      </c>
      <c r="C46" s="23" t="n">
        <v>0.79</v>
      </c>
      <c r="D46" s="23" t="n">
        <v>0.79</v>
      </c>
      <c r="E46" s="23" t="n">
        <v>0.79</v>
      </c>
      <c r="F46" s="22" t="s">
        <v>97</v>
      </c>
      <c r="G46" s="22"/>
    </row>
    <row r="47" customFormat="false" ht="15" hidden="false" customHeight="false" outlineLevel="0" collapsed="false">
      <c r="A47" s="24" t="s">
        <v>98</v>
      </c>
      <c r="B47" s="24" t="s">
        <v>36</v>
      </c>
      <c r="C47" s="25" t="n">
        <v>3.93</v>
      </c>
      <c r="D47" s="25" t="n">
        <v>3.89</v>
      </c>
      <c r="E47" s="25" t="n">
        <v>3.93</v>
      </c>
      <c r="F47" s="24" t="s">
        <v>99</v>
      </c>
      <c r="G47" s="24"/>
    </row>
    <row r="48" customFormat="false" ht="15" hidden="false" customHeight="false" outlineLevel="0" collapsed="false">
      <c r="A48" s="22" t="s">
        <v>100</v>
      </c>
      <c r="B48" s="22" t="s">
        <v>36</v>
      </c>
      <c r="C48" s="23" t="n">
        <v>1.91</v>
      </c>
      <c r="D48" s="23" t="n">
        <v>2.15</v>
      </c>
      <c r="E48" s="23" t="n">
        <v>1.91</v>
      </c>
      <c r="F48" s="22" t="s">
        <v>101</v>
      </c>
      <c r="G48" s="22" t="s">
        <v>102</v>
      </c>
    </row>
    <row r="49" customFormat="false" ht="15" hidden="false" customHeight="false" outlineLevel="0" collapsed="false">
      <c r="A49" s="24" t="s">
        <v>103</v>
      </c>
      <c r="B49" s="24" t="s">
        <v>36</v>
      </c>
      <c r="C49" s="25" t="n">
        <v>1.33</v>
      </c>
      <c r="D49" s="25" t="n">
        <v>1.55</v>
      </c>
      <c r="E49" s="25" t="n">
        <v>1.59</v>
      </c>
      <c r="F49" s="24" t="s">
        <v>104</v>
      </c>
      <c r="G49" s="24"/>
    </row>
    <row r="50" customFormat="false" ht="15" hidden="false" customHeight="false" outlineLevel="0" collapsed="false">
      <c r="A50" s="22" t="s">
        <v>105</v>
      </c>
      <c r="B50" s="22" t="s">
        <v>36</v>
      </c>
      <c r="C50" s="23" t="n">
        <v>2.49</v>
      </c>
      <c r="D50" s="23" t="n">
        <v>2.49</v>
      </c>
      <c r="E50" s="23" t="n">
        <v>3.99</v>
      </c>
      <c r="F50" s="22" t="s">
        <v>106</v>
      </c>
      <c r="G50" s="22" t="s">
        <v>107</v>
      </c>
    </row>
    <row r="51" customFormat="false" ht="15" hidden="false" customHeight="false" outlineLevel="0" collapsed="false">
      <c r="A51" s="24" t="s">
        <v>108</v>
      </c>
      <c r="B51" s="24" t="s">
        <v>36</v>
      </c>
      <c r="C51" s="25" t="n">
        <v>1.79</v>
      </c>
      <c r="D51" s="25" t="n">
        <v>1.69</v>
      </c>
      <c r="E51" s="25" t="n">
        <v>1.69</v>
      </c>
      <c r="F51" s="24" t="s">
        <v>109</v>
      </c>
      <c r="G51" s="24"/>
    </row>
    <row r="52" customFormat="false" ht="15" hidden="false" customHeight="false" outlineLevel="0" collapsed="false">
      <c r="A52" s="22" t="s">
        <v>110</v>
      </c>
      <c r="B52" s="22" t="s">
        <v>46</v>
      </c>
      <c r="C52" s="23" t="n">
        <v>1.62</v>
      </c>
      <c r="D52" s="23" t="n">
        <v>1.64</v>
      </c>
      <c r="E52" s="23" t="n">
        <v>1.6</v>
      </c>
      <c r="F52" s="22" t="s">
        <v>111</v>
      </c>
      <c r="G52" s="22"/>
    </row>
    <row r="53" customFormat="false" ht="15" hidden="false" customHeight="false" outlineLevel="0" collapsed="false">
      <c r="A53" s="24" t="s">
        <v>112</v>
      </c>
      <c r="B53" s="24" t="s">
        <v>36</v>
      </c>
      <c r="C53" s="25" t="n">
        <v>6.95</v>
      </c>
      <c r="D53" s="25" t="n">
        <v>6.95</v>
      </c>
      <c r="E53" s="25" t="n">
        <v>6.97</v>
      </c>
      <c r="F53" s="24" t="s">
        <v>113</v>
      </c>
      <c r="G53" s="24" t="s">
        <v>114</v>
      </c>
    </row>
    <row r="54" customFormat="false" ht="15" hidden="false" customHeight="false" outlineLevel="0" collapsed="false">
      <c r="A54" s="22" t="s">
        <v>115</v>
      </c>
      <c r="B54" s="22" t="s">
        <v>46</v>
      </c>
      <c r="C54" s="23" t="n">
        <v>1.52</v>
      </c>
      <c r="D54" s="23" t="n">
        <v>1.567</v>
      </c>
      <c r="E54" s="23" t="n">
        <v>1.4509</v>
      </c>
      <c r="F54" s="22" t="s">
        <v>116</v>
      </c>
      <c r="G54" s="22"/>
    </row>
    <row r="55" customFormat="false" ht="15" hidden="false" customHeight="false" outlineLevel="0" collapsed="false">
      <c r="A55" s="24" t="s">
        <v>117</v>
      </c>
      <c r="B55" s="24" t="s">
        <v>36</v>
      </c>
      <c r="C55" s="25" t="n">
        <v>2.12</v>
      </c>
      <c r="D55" s="25" t="n">
        <v>2.1327</v>
      </c>
      <c r="E55" s="25" t="n">
        <v>2.12</v>
      </c>
      <c r="F55" s="24" t="s">
        <v>118</v>
      </c>
      <c r="G55" s="24"/>
    </row>
    <row r="56" customFormat="false" ht="15" hidden="false" customHeight="false" outlineLevel="0" collapsed="false">
      <c r="A56" s="22" t="s">
        <v>119</v>
      </c>
      <c r="B56" s="22" t="s">
        <v>36</v>
      </c>
      <c r="C56" s="23" t="n">
        <v>4.21</v>
      </c>
      <c r="D56" s="23" t="n">
        <v>4.19</v>
      </c>
      <c r="E56" s="23" t="n">
        <v>4.21</v>
      </c>
      <c r="F56" s="22" t="s">
        <v>120</v>
      </c>
      <c r="G56" s="22"/>
    </row>
    <row r="57" customFormat="false" ht="15" hidden="false" customHeight="false" outlineLevel="0" collapsed="false">
      <c r="A57" s="24" t="s">
        <v>121</v>
      </c>
      <c r="B57" s="24" t="s">
        <v>36</v>
      </c>
      <c r="C57" s="25" t="n">
        <v>1.69</v>
      </c>
      <c r="D57" s="25" t="n">
        <v>1.69</v>
      </c>
      <c r="E57" s="25" t="n">
        <v>1.69</v>
      </c>
      <c r="F57" s="24" t="s">
        <v>122</v>
      </c>
      <c r="G57" s="24"/>
    </row>
    <row r="58" customFormat="false" ht="15" hidden="false" customHeight="false" outlineLevel="0" collapsed="false">
      <c r="A58" s="22" t="s">
        <v>123</v>
      </c>
      <c r="B58" s="22" t="s">
        <v>36</v>
      </c>
      <c r="C58" s="23" t="n">
        <v>0.89</v>
      </c>
      <c r="D58" s="23" t="n">
        <v>0.89</v>
      </c>
      <c r="E58" s="23" t="n">
        <v>0.89</v>
      </c>
      <c r="F58" s="22" t="s">
        <v>124</v>
      </c>
      <c r="G58" s="22"/>
    </row>
    <row r="59" customFormat="false" ht="15" hidden="false" customHeight="false" outlineLevel="0" collapsed="false">
      <c r="A59" s="24" t="s">
        <v>125</v>
      </c>
      <c r="B59" s="24" t="s">
        <v>36</v>
      </c>
      <c r="C59" s="25" t="n">
        <v>0.49</v>
      </c>
      <c r="D59" s="25" t="n">
        <v>0.35</v>
      </c>
      <c r="E59" s="25" t="n">
        <v>0.35</v>
      </c>
      <c r="F59" s="24" t="s">
        <v>126</v>
      </c>
      <c r="G59" s="24"/>
    </row>
    <row r="60" customFormat="false" ht="15" hidden="false" customHeight="false" outlineLevel="0" collapsed="false">
      <c r="A60" s="22" t="s">
        <v>127</v>
      </c>
      <c r="B60" s="22" t="s">
        <v>36</v>
      </c>
      <c r="C60" s="23" t="n">
        <v>1.95</v>
      </c>
      <c r="D60" s="23" t="n">
        <v>1.95</v>
      </c>
      <c r="E60" s="23" t="n">
        <v>1.95</v>
      </c>
      <c r="F60" s="22" t="s">
        <v>128</v>
      </c>
      <c r="G60" s="22"/>
    </row>
    <row r="61" customFormat="false" ht="15" hidden="false" customHeight="false" outlineLevel="0" collapsed="false">
      <c r="A61" s="24" t="s">
        <v>129</v>
      </c>
      <c r="B61" s="24" t="s">
        <v>36</v>
      </c>
      <c r="C61" s="25" t="n">
        <v>1.46</v>
      </c>
      <c r="D61" s="25" t="n">
        <v>1.46</v>
      </c>
      <c r="E61" s="25" t="n">
        <v>1.8</v>
      </c>
      <c r="F61" s="24" t="s">
        <v>130</v>
      </c>
      <c r="G61" s="24" t="s">
        <v>131</v>
      </c>
    </row>
    <row r="62" customFormat="false" ht="15" hidden="false" customHeight="false" outlineLevel="0" collapsed="false">
      <c r="A62" s="22" t="s">
        <v>132</v>
      </c>
      <c r="B62" s="22" t="s">
        <v>36</v>
      </c>
      <c r="C62" s="23" t="n">
        <v>1.94</v>
      </c>
      <c r="D62" s="23" t="n">
        <v>1.95</v>
      </c>
      <c r="E62" s="23" t="n">
        <v>1.94</v>
      </c>
      <c r="F62" s="22" t="s">
        <v>133</v>
      </c>
      <c r="G62" s="22"/>
    </row>
    <row r="63" customFormat="false" ht="15" hidden="false" customHeight="false" outlineLevel="0" collapsed="false">
      <c r="A63" s="24" t="s">
        <v>134</v>
      </c>
      <c r="B63" s="24" t="s">
        <v>36</v>
      </c>
      <c r="C63" s="25" t="n">
        <v>1.89</v>
      </c>
      <c r="D63" s="25" t="n">
        <v>1.89</v>
      </c>
      <c r="E63" s="25" t="n">
        <v>1.89</v>
      </c>
      <c r="F63" s="24" t="s">
        <v>135</v>
      </c>
      <c r="G63" s="24"/>
    </row>
    <row r="64" customFormat="false" ht="15" hidden="false" customHeight="false" outlineLevel="0" collapsed="false">
      <c r="A64" s="22" t="s">
        <v>136</v>
      </c>
      <c r="B64" s="22" t="s">
        <v>36</v>
      </c>
      <c r="C64" s="23" t="n">
        <v>1.08</v>
      </c>
      <c r="D64" s="23" t="n">
        <v>1.19</v>
      </c>
      <c r="E64" s="23" t="n">
        <v>1.38</v>
      </c>
      <c r="F64" s="22" t="s">
        <v>137</v>
      </c>
      <c r="G64" s="22"/>
    </row>
    <row r="65" customFormat="false" ht="15" hidden="false" customHeight="false" outlineLevel="0" collapsed="false">
      <c r="A65" s="24" t="s">
        <v>138</v>
      </c>
      <c r="B65" s="24" t="s">
        <v>36</v>
      </c>
      <c r="C65" s="25" t="n">
        <v>0.89</v>
      </c>
      <c r="D65" s="25" t="n">
        <v>0.79</v>
      </c>
      <c r="E65" s="25" t="n">
        <v>0.79</v>
      </c>
      <c r="F65" s="24" t="s">
        <v>139</v>
      </c>
      <c r="G65" s="24"/>
    </row>
    <row r="66" customFormat="false" ht="15" hidden="false" customHeight="false" outlineLevel="0" collapsed="false">
      <c r="A66" s="22" t="s">
        <v>140</v>
      </c>
      <c r="B66" s="22" t="s">
        <v>36</v>
      </c>
      <c r="C66" s="23" t="n">
        <v>1.45</v>
      </c>
      <c r="D66" s="23" t="n">
        <v>1.05</v>
      </c>
      <c r="E66" s="23" t="n">
        <v>1.45</v>
      </c>
      <c r="F66" s="22" t="s">
        <v>141</v>
      </c>
      <c r="G66" s="22"/>
    </row>
    <row r="67" customFormat="false" ht="15" hidden="false" customHeight="false" outlineLevel="0" collapsed="false">
      <c r="A67" s="24" t="s">
        <v>142</v>
      </c>
      <c r="B67" s="24" t="s">
        <v>36</v>
      </c>
      <c r="C67" s="25" t="n">
        <v>3.49</v>
      </c>
      <c r="D67" s="25" t="n">
        <v>3.49</v>
      </c>
      <c r="E67" s="25" t="n">
        <v>3.49</v>
      </c>
      <c r="F67" s="24" t="s">
        <v>143</v>
      </c>
      <c r="G67" s="24"/>
    </row>
    <row r="68" customFormat="false" ht="15" hidden="false" customHeight="false" outlineLevel="0" collapsed="false">
      <c r="A68" s="22" t="s">
        <v>144</v>
      </c>
      <c r="B68" s="22" t="s">
        <v>46</v>
      </c>
      <c r="C68" s="23" t="n">
        <v>1.48</v>
      </c>
      <c r="D68" s="23" t="n">
        <v>1.64</v>
      </c>
      <c r="E68" s="23" t="n">
        <v>1.62</v>
      </c>
      <c r="F68" s="22" t="s">
        <v>145</v>
      </c>
      <c r="G68" s="22"/>
    </row>
    <row r="69" customFormat="false" ht="15" hidden="false" customHeight="false" outlineLevel="0" collapsed="false">
      <c r="A69" s="24" t="s">
        <v>146</v>
      </c>
      <c r="B69" s="24" t="s">
        <v>46</v>
      </c>
      <c r="C69" s="25" t="n">
        <v>1.58</v>
      </c>
      <c r="D69" s="25" t="n">
        <v>1.629</v>
      </c>
      <c r="E69" s="25" t="n">
        <v>1.35</v>
      </c>
      <c r="F69" s="24" t="s">
        <v>147</v>
      </c>
      <c r="G69" s="24"/>
    </row>
    <row r="70" customFormat="false" ht="15" hidden="false" customHeight="false" outlineLevel="0" collapsed="false">
      <c r="A70" s="22" t="s">
        <v>148</v>
      </c>
      <c r="B70" s="22" t="s">
        <v>46</v>
      </c>
      <c r="C70" s="23" t="n">
        <v>9.66</v>
      </c>
      <c r="D70" s="23" t="n">
        <v>9.83</v>
      </c>
      <c r="E70" s="23" t="n">
        <v>9.792</v>
      </c>
      <c r="F70" s="22" t="s">
        <v>149</v>
      </c>
      <c r="G70" s="22"/>
    </row>
    <row r="71" customFormat="false" ht="15" hidden="false" customHeight="false" outlineLevel="0" collapsed="false">
      <c r="A71" s="24" t="s">
        <v>150</v>
      </c>
      <c r="B71" s="24" t="s">
        <v>46</v>
      </c>
      <c r="C71" s="25" t="n">
        <v>5.47</v>
      </c>
      <c r="D71" s="25" t="n">
        <v>5.471</v>
      </c>
      <c r="E71" s="25" t="n">
        <v>5.6442</v>
      </c>
      <c r="F71" s="24" t="s">
        <v>151</v>
      </c>
      <c r="G71" s="24"/>
    </row>
    <row r="72" customFormat="false" ht="15" hidden="false" customHeight="false" outlineLevel="0" collapsed="false">
      <c r="A72" s="22" t="s">
        <v>152</v>
      </c>
      <c r="B72" s="22" t="s">
        <v>36</v>
      </c>
      <c r="C72" s="23" t="n">
        <v>2.98</v>
      </c>
      <c r="D72" s="23" t="n">
        <v>3.09</v>
      </c>
      <c r="E72" s="23" t="n">
        <v>2.98</v>
      </c>
      <c r="F72" s="22" t="s">
        <v>153</v>
      </c>
      <c r="G72" s="22"/>
    </row>
    <row r="73" customFormat="false" ht="15" hidden="false" customHeight="false" outlineLevel="0" collapsed="false">
      <c r="A73" s="24" t="s">
        <v>154</v>
      </c>
      <c r="B73" s="24" t="s">
        <v>36</v>
      </c>
      <c r="C73" s="25" t="n">
        <v>1.64</v>
      </c>
      <c r="D73" s="25" t="n">
        <v>1.65</v>
      </c>
      <c r="E73" s="25" t="n">
        <v>1.64</v>
      </c>
      <c r="F73" s="24" t="s">
        <v>155</v>
      </c>
      <c r="G73" s="24"/>
    </row>
    <row r="74" customFormat="false" ht="15" hidden="false" customHeight="false" outlineLevel="0" collapsed="false">
      <c r="A74" s="22" t="s">
        <v>156</v>
      </c>
      <c r="B74" s="22" t="s">
        <v>36</v>
      </c>
      <c r="C74" s="23" t="n">
        <v>0.89</v>
      </c>
      <c r="D74" s="23" t="n">
        <v>0.79</v>
      </c>
      <c r="E74" s="23" t="n">
        <v>1.14</v>
      </c>
      <c r="F74" s="22" t="s">
        <v>157</v>
      </c>
      <c r="G74" s="22"/>
    </row>
    <row r="75" customFormat="false" ht="15" hidden="false" customHeight="false" outlineLevel="0" collapsed="false">
      <c r="A75" s="24" t="s">
        <v>158</v>
      </c>
      <c r="B75" s="24" t="s">
        <v>36</v>
      </c>
      <c r="C75" s="25" t="n">
        <v>1.6</v>
      </c>
      <c r="D75" s="25" t="n">
        <v>1.59</v>
      </c>
      <c r="E75" s="25" t="n">
        <v>1.6</v>
      </c>
      <c r="F75" s="24" t="s">
        <v>159</v>
      </c>
      <c r="G75" s="24" t="s">
        <v>160</v>
      </c>
    </row>
    <row r="76" customFormat="false" ht="15" hidden="false" customHeight="false" outlineLevel="0" collapsed="false">
      <c r="A76" s="22" t="s">
        <v>161</v>
      </c>
      <c r="B76" s="22" t="s">
        <v>36</v>
      </c>
      <c r="C76" s="23" t="n">
        <v>3.55</v>
      </c>
      <c r="D76" s="23" t="n">
        <v>3.55</v>
      </c>
      <c r="E76" s="23" t="n">
        <v>3.4038</v>
      </c>
      <c r="F76" s="22" t="s">
        <v>162</v>
      </c>
      <c r="G76" s="22"/>
    </row>
    <row r="77" customFormat="false" ht="15" hidden="false" customHeight="false" outlineLevel="0" collapsed="false">
      <c r="A77" s="24" t="s">
        <v>163</v>
      </c>
      <c r="B77" s="24" t="s">
        <v>36</v>
      </c>
      <c r="C77" s="25" t="n">
        <v>1.75</v>
      </c>
      <c r="D77" s="25" t="n">
        <v>1.75</v>
      </c>
      <c r="E77" s="25" t="n">
        <v>1.75</v>
      </c>
      <c r="F77" s="24" t="s">
        <v>164</v>
      </c>
      <c r="G77" s="24"/>
    </row>
    <row r="78" customFormat="false" ht="15" hidden="false" customHeight="false" outlineLevel="0" collapsed="false">
      <c r="A78" s="22" t="s">
        <v>165</v>
      </c>
      <c r="B78" s="22" t="s">
        <v>36</v>
      </c>
      <c r="C78" s="23" t="n">
        <v>0.85</v>
      </c>
      <c r="D78" s="23" t="n">
        <v>0.85</v>
      </c>
      <c r="E78" s="23" t="n">
        <v>0.85</v>
      </c>
      <c r="F78" s="22" t="s">
        <v>166</v>
      </c>
      <c r="G78" s="22"/>
    </row>
    <row r="79" customFormat="false" ht="15" hidden="false" customHeight="false" outlineLevel="0" collapsed="false">
      <c r="A79" s="24" t="s">
        <v>167</v>
      </c>
      <c r="B79" s="24" t="s">
        <v>36</v>
      </c>
      <c r="C79" s="25" t="n">
        <v>1.85</v>
      </c>
      <c r="D79" s="25" t="n">
        <v>1.85</v>
      </c>
      <c r="E79" s="25" t="n">
        <v>1.85</v>
      </c>
      <c r="F79" s="24" t="s">
        <v>168</v>
      </c>
      <c r="G79" s="24"/>
    </row>
    <row r="80" customFormat="false" ht="15" hidden="false" customHeight="false" outlineLevel="0" collapsed="false">
      <c r="A80" s="22" t="s">
        <v>169</v>
      </c>
      <c r="B80" s="22" t="s">
        <v>36</v>
      </c>
      <c r="C80" s="23" t="n">
        <v>2.29</v>
      </c>
      <c r="D80" s="23" t="n">
        <v>2.39</v>
      </c>
      <c r="E80" s="23" t="n">
        <v>2.29</v>
      </c>
      <c r="F80" s="22" t="s">
        <v>170</v>
      </c>
      <c r="G80" s="22"/>
    </row>
    <row r="81" customFormat="false" ht="15" hidden="false" customHeight="false" outlineLevel="0" collapsed="false">
      <c r="A81" s="24" t="s">
        <v>171</v>
      </c>
      <c r="B81" s="24" t="s">
        <v>36</v>
      </c>
      <c r="C81" s="25" t="n">
        <v>1.79</v>
      </c>
      <c r="D81" s="25" t="n">
        <v>1.79</v>
      </c>
      <c r="E81" s="25" t="n">
        <v>1.79</v>
      </c>
      <c r="F81" s="24" t="s">
        <v>172</v>
      </c>
      <c r="G81" s="24"/>
    </row>
    <row r="82" customFormat="false" ht="15" hidden="false" customHeight="false" outlineLevel="0" collapsed="false">
      <c r="A82" s="22" t="s">
        <v>173</v>
      </c>
      <c r="B82" s="22" t="s">
        <v>36</v>
      </c>
      <c r="C82" s="23" t="n">
        <v>1.65</v>
      </c>
      <c r="D82" s="23" t="n">
        <v>1.65</v>
      </c>
      <c r="E82" s="23" t="n">
        <v>1.65</v>
      </c>
      <c r="F82" s="22" t="s">
        <v>174</v>
      </c>
      <c r="G82" s="22"/>
    </row>
    <row r="83" customFormat="false" ht="15" hidden="false" customHeight="false" outlineLevel="0" collapsed="false">
      <c r="A83" s="24" t="s">
        <v>175</v>
      </c>
      <c r="B83" s="24" t="s">
        <v>36</v>
      </c>
      <c r="C83" s="25" t="n">
        <v>4.33</v>
      </c>
      <c r="D83" s="25" t="n">
        <v>4.35</v>
      </c>
      <c r="E83" s="25" t="n">
        <v>4.35</v>
      </c>
      <c r="F83" s="24" t="s">
        <v>176</v>
      </c>
      <c r="G83" s="24"/>
    </row>
    <row r="84" customFormat="false" ht="15" hidden="false" customHeight="false" outlineLevel="0" collapsed="false">
      <c r="A84" s="22" t="s">
        <v>177</v>
      </c>
      <c r="B84" s="22" t="s">
        <v>36</v>
      </c>
      <c r="C84" s="23" t="n">
        <v>0.69</v>
      </c>
      <c r="D84" s="23" t="n">
        <v>0.75</v>
      </c>
      <c r="E84" s="23" t="n">
        <v>0.93</v>
      </c>
      <c r="F84" s="22" t="s">
        <v>178</v>
      </c>
      <c r="G84" s="22"/>
    </row>
    <row r="85" customFormat="false" ht="15" hidden="false" customHeight="false" outlineLevel="0" collapsed="false">
      <c r="A85" s="24" t="s">
        <v>179</v>
      </c>
      <c r="B85" s="24" t="s">
        <v>36</v>
      </c>
      <c r="C85" s="25" t="n">
        <v>2.29</v>
      </c>
      <c r="D85" s="25" t="n">
        <v>2.29</v>
      </c>
      <c r="E85" s="25" t="n">
        <v>2.29</v>
      </c>
      <c r="F85" s="24" t="s">
        <v>180</v>
      </c>
      <c r="G85" s="24"/>
    </row>
    <row r="86" customFormat="false" ht="15" hidden="false" customHeight="false" outlineLevel="0" collapsed="false">
      <c r="A86" s="22" t="s">
        <v>181</v>
      </c>
      <c r="B86" s="22" t="s">
        <v>36</v>
      </c>
      <c r="C86" s="23" t="n">
        <v>2.29</v>
      </c>
      <c r="D86" s="23" t="n">
        <v>2.29</v>
      </c>
      <c r="E86" s="23" t="n">
        <v>2.46</v>
      </c>
      <c r="F86" s="22" t="s">
        <v>182</v>
      </c>
      <c r="G86" s="22"/>
    </row>
    <row r="87" customFormat="false" ht="15" hidden="false" customHeight="false" outlineLevel="0" collapsed="false">
      <c r="A87" s="24" t="s">
        <v>183</v>
      </c>
      <c r="B87" s="24" t="s">
        <v>36</v>
      </c>
      <c r="C87" s="25" t="n">
        <v>1.64</v>
      </c>
      <c r="D87" s="25" t="n">
        <v>1.69</v>
      </c>
      <c r="E87" s="25" t="n">
        <v>1.64</v>
      </c>
      <c r="F87" s="24" t="s">
        <v>184</v>
      </c>
      <c r="G87" s="24"/>
    </row>
    <row r="88" customFormat="false" ht="15" hidden="false" customHeight="false" outlineLevel="0" collapsed="false">
      <c r="A88" s="22" t="s">
        <v>185</v>
      </c>
      <c r="B88" s="22" t="s">
        <v>36</v>
      </c>
      <c r="C88" s="23" t="n">
        <v>1.29</v>
      </c>
      <c r="D88" s="23" t="n">
        <v>1.29</v>
      </c>
      <c r="E88" s="23" t="n">
        <v>1.29</v>
      </c>
      <c r="F88" s="22" t="s">
        <v>186</v>
      </c>
      <c r="G88" s="22"/>
    </row>
    <row r="89" customFormat="false" ht="15" hidden="false" customHeight="false" outlineLevel="0" collapsed="false">
      <c r="A89" s="24" t="s">
        <v>187</v>
      </c>
      <c r="B89" s="24" t="s">
        <v>36</v>
      </c>
      <c r="C89" s="25" t="n">
        <v>1.59</v>
      </c>
      <c r="D89" s="25" t="n">
        <v>1.49</v>
      </c>
      <c r="E89" s="25" t="n">
        <v>2.25</v>
      </c>
      <c r="F89" s="24" t="s">
        <v>188</v>
      </c>
      <c r="G89" s="24" t="s">
        <v>131</v>
      </c>
    </row>
    <row r="91" customFormat="false" ht="15" hidden="false" customHeight="false" outlineLevel="0" collapsed="false">
      <c r="A91" s="26" t="s">
        <v>189</v>
      </c>
    </row>
    <row r="92" customFormat="false" ht="15" hidden="false" customHeight="false" outlineLevel="0" collapsed="false">
      <c r="A92" s="27" t="s">
        <v>190</v>
      </c>
      <c r="C92" s="28" t="n">
        <v>0.2</v>
      </c>
      <c r="D92" s="2" t="s">
        <v>191</v>
      </c>
    </row>
    <row r="93" customFormat="false" ht="15" hidden="false" customHeight="false" outlineLevel="0" collapsed="false">
      <c r="A93" s="27" t="s">
        <v>192</v>
      </c>
      <c r="C93" s="29" t="n">
        <f aca="false">1-C92</f>
        <v>0.8</v>
      </c>
    </row>
    <row r="94" customFormat="false" ht="15" hidden="false" customHeight="false" outlineLevel="0" collapsed="false">
      <c r="A94" s="27" t="s">
        <v>193</v>
      </c>
      <c r="C94" s="30" t="n">
        <f aca="false">COUNTA(A6:A89)</f>
        <v>84</v>
      </c>
    </row>
    <row r="95" customFormat="false" ht="15" hidden="false" customHeight="false" outlineLevel="0" collapsed="false">
      <c r="C95" s="31" t="s">
        <v>9</v>
      </c>
      <c r="D95" s="31" t="s">
        <v>11</v>
      </c>
    </row>
    <row r="96" customFormat="false" ht="15" hidden="false" customHeight="false" outlineLevel="0" collapsed="false">
      <c r="A96" s="27" t="s">
        <v>194</v>
      </c>
      <c r="C96" s="32" t="n">
        <f aca="false">SUMIFS(C6:C89,B6:B89,"Grande marque")/SUMIFS(E6:E89,B6:B89,"Grande marque")-1</f>
        <v>-0.0160656854779832</v>
      </c>
      <c r="D96" s="32" t="n">
        <f aca="false">SUMIFS(D6:D89,B6:B89,"Grande marque")/SUMIFS(E6:E89,B6:B89,"Grande marque")-1</f>
        <v>0.00853267238506739</v>
      </c>
    </row>
    <row r="97" customFormat="false" ht="15" hidden="false" customHeight="false" outlineLevel="0" collapsed="false">
      <c r="A97" s="27" t="s">
        <v>195</v>
      </c>
      <c r="C97" s="32" t="n">
        <f aca="false">SUMIFS(C6:C89,B6:B89,"MDD")/SUMIFS(E6:E89,B6:B89,"MDD")-1</f>
        <v>-0.0300738259454527</v>
      </c>
      <c r="D97" s="32" t="n">
        <f aca="false">SUMIFS(D6:D89,B6:B89,"MDD")/SUMIFS(E6:E89,B6:B89,"MDD")-1</f>
        <v>-0.0286026744217253</v>
      </c>
    </row>
    <row r="98" customFormat="false" ht="15" hidden="false" customHeight="false" outlineLevel="0" collapsed="false">
      <c r="A98" s="31" t="s">
        <v>196</v>
      </c>
      <c r="C98" s="33" t="n">
        <f aca="false">$C$92*C96+$C$93*C97</f>
        <v>-0.0272721978519588</v>
      </c>
      <c r="D98" s="33" t="n">
        <f aca="false">$C$92*D96+$C$93*D97</f>
        <v>-0.0211756050603667</v>
      </c>
    </row>
    <row r="99" customFormat="false" ht="15" hidden="false" customHeight="false" outlineLevel="0" collapsed="false">
      <c r="A99" s="27" t="s">
        <v>197</v>
      </c>
      <c r="D99" s="34" t="n">
        <f aca="false">SUM(D6:D89)/SUM(C6:C89)-1</f>
        <v>0.00484720929291305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6CBD"/>
    <pageSetUpPr fitToPage="true"/>
  </sheetPr>
  <dimension ref="A1:D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2"/>
    <col collapsed="false" customWidth="true" hidden="false" outlineLevel="0" max="3" min="3" style="0" width="30"/>
    <col collapsed="false" customWidth="true" hidden="false" outlineLevel="0" max="4" min="4" style="0" width="16"/>
  </cols>
  <sheetData>
    <row r="1" customFormat="false" ht="21.75" hidden="false" customHeight="true" outlineLevel="0" collapsed="false">
      <c r="A1" s="1" t="s">
        <v>198</v>
      </c>
    </row>
    <row r="2" customFormat="false" ht="15" hidden="false" customHeight="true" outlineLevel="0" collapsed="false">
      <c r="A2" s="2" t="s">
        <v>199</v>
      </c>
    </row>
    <row r="3" customFormat="false" ht="15" hidden="false" customHeight="true" outlineLevel="0" collapsed="false">
      <c r="A3" s="3" t="s">
        <v>2</v>
      </c>
    </row>
    <row r="5" customFormat="false" ht="31.5" hidden="false" customHeight="true" outlineLevel="0" collapsed="false">
      <c r="A5" s="4" t="s">
        <v>4</v>
      </c>
      <c r="B5" s="4" t="s">
        <v>200</v>
      </c>
      <c r="C5" s="4" t="s">
        <v>201</v>
      </c>
      <c r="D5" s="4" t="s">
        <v>6</v>
      </c>
    </row>
    <row r="6" customFormat="false" ht="15" hidden="false" customHeight="false" outlineLevel="0" collapsed="false">
      <c r="A6" s="22" t="s">
        <v>12</v>
      </c>
      <c r="B6" s="22" t="s">
        <v>202</v>
      </c>
      <c r="C6" s="22" t="s">
        <v>203</v>
      </c>
      <c r="D6" s="35" t="n">
        <v>-0.00114</v>
      </c>
    </row>
    <row r="7" customFormat="false" ht="15" hidden="false" customHeight="false" outlineLevel="0" collapsed="false">
      <c r="A7" s="24" t="s">
        <v>12</v>
      </c>
      <c r="B7" s="24" t="s">
        <v>204</v>
      </c>
      <c r="C7" s="24" t="s">
        <v>203</v>
      </c>
      <c r="D7" s="36" t="n">
        <v>0.006685</v>
      </c>
    </row>
    <row r="8" customFormat="false" ht="15" hidden="false" customHeight="false" outlineLevel="0" collapsed="false">
      <c r="A8" s="22" t="s">
        <v>12</v>
      </c>
      <c r="B8" s="22" t="s">
        <v>205</v>
      </c>
      <c r="C8" s="22" t="s">
        <v>206</v>
      </c>
      <c r="D8" s="35" t="n">
        <v>0.00423</v>
      </c>
    </row>
    <row r="9" customFormat="false" ht="15" hidden="false" customHeight="false" outlineLevel="0" collapsed="false">
      <c r="A9" s="24" t="s">
        <v>12</v>
      </c>
      <c r="B9" s="24" t="s">
        <v>207</v>
      </c>
      <c r="C9" s="24" t="s">
        <v>208</v>
      </c>
      <c r="D9" s="36" t="n">
        <v>-0.002945</v>
      </c>
    </row>
    <row r="10" customFormat="false" ht="15" hidden="false" customHeight="false" outlineLevel="0" collapsed="false">
      <c r="A10" s="22" t="s">
        <v>12</v>
      </c>
      <c r="B10" s="22" t="s">
        <v>209</v>
      </c>
      <c r="C10" s="22" t="s">
        <v>208</v>
      </c>
      <c r="D10" s="35" t="n">
        <v>-0.00298</v>
      </c>
    </row>
    <row r="11" customFormat="false" ht="15" hidden="false" customHeight="false" outlineLevel="0" collapsed="false">
      <c r="A11" s="24" t="s">
        <v>12</v>
      </c>
      <c r="B11" s="24" t="s">
        <v>210</v>
      </c>
      <c r="C11" s="24" t="s">
        <v>208</v>
      </c>
      <c r="D11" s="36" t="n">
        <v>0.005305</v>
      </c>
    </row>
    <row r="12" customFormat="false" ht="15" hidden="false" customHeight="false" outlineLevel="0" collapsed="false">
      <c r="A12" s="22" t="s">
        <v>12</v>
      </c>
      <c r="B12" s="22" t="s">
        <v>211</v>
      </c>
      <c r="C12" s="22" t="s">
        <v>203</v>
      </c>
      <c r="D12" s="35" t="n">
        <v>-0.003395</v>
      </c>
    </row>
    <row r="13" customFormat="false" ht="15" hidden="false" customHeight="false" outlineLevel="0" collapsed="false">
      <c r="A13" s="24" t="s">
        <v>12</v>
      </c>
      <c r="B13" s="24" t="s">
        <v>212</v>
      </c>
      <c r="C13" s="24" t="s">
        <v>208</v>
      </c>
      <c r="D13" s="36" t="n">
        <v>0.004365</v>
      </c>
    </row>
    <row r="14" customFormat="false" ht="15" hidden="false" customHeight="false" outlineLevel="0" collapsed="false">
      <c r="A14" s="22" t="s">
        <v>12</v>
      </c>
      <c r="B14" s="22" t="s">
        <v>213</v>
      </c>
      <c r="C14" s="22" t="s">
        <v>214</v>
      </c>
      <c r="D14" s="35" t="n">
        <v>-0.010135</v>
      </c>
    </row>
    <row r="15" customFormat="false" ht="15" hidden="false" customHeight="false" outlineLevel="0" collapsed="false">
      <c r="A15" s="24" t="s">
        <v>12</v>
      </c>
      <c r="B15" s="24" t="s">
        <v>215</v>
      </c>
      <c r="C15" s="24" t="s">
        <v>203</v>
      </c>
      <c r="D15" s="36" t="n">
        <v>-0.01548</v>
      </c>
    </row>
    <row r="16" customFormat="false" ht="15" hidden="false" customHeight="false" outlineLevel="0" collapsed="false">
      <c r="A16" s="22" t="s">
        <v>12</v>
      </c>
      <c r="B16" s="22" t="s">
        <v>216</v>
      </c>
      <c r="C16" s="22" t="s">
        <v>208</v>
      </c>
      <c r="D16" s="35" t="n">
        <v>0.0029</v>
      </c>
    </row>
    <row r="17" customFormat="false" ht="15" hidden="false" customHeight="false" outlineLevel="0" collapsed="false">
      <c r="A17" s="24" t="s">
        <v>12</v>
      </c>
      <c r="B17" s="24" t="s">
        <v>217</v>
      </c>
      <c r="C17" s="24" t="s">
        <v>214</v>
      </c>
      <c r="D17" s="36" t="n">
        <v>0.002445</v>
      </c>
    </row>
    <row r="18" customFormat="false" ht="15" hidden="false" customHeight="false" outlineLevel="0" collapsed="false">
      <c r="A18" s="22" t="s">
        <v>12</v>
      </c>
      <c r="B18" s="22" t="s">
        <v>218</v>
      </c>
      <c r="C18" s="22" t="s">
        <v>203</v>
      </c>
      <c r="D18" s="35" t="n">
        <v>0.00753</v>
      </c>
    </row>
    <row r="19" customFormat="false" ht="15" hidden="false" customHeight="false" outlineLevel="0" collapsed="false">
      <c r="A19" s="24" t="s">
        <v>12</v>
      </c>
      <c r="B19" s="24" t="s">
        <v>219</v>
      </c>
      <c r="C19" s="24" t="s">
        <v>203</v>
      </c>
      <c r="D19" s="36" t="n">
        <v>0.00556</v>
      </c>
    </row>
    <row r="20" customFormat="false" ht="15" hidden="false" customHeight="false" outlineLevel="0" collapsed="false">
      <c r="A20" s="22" t="s">
        <v>12</v>
      </c>
      <c r="B20" s="22" t="s">
        <v>220</v>
      </c>
      <c r="C20" s="22" t="s">
        <v>208</v>
      </c>
      <c r="D20" s="35" t="n">
        <v>-0.009745</v>
      </c>
    </row>
    <row r="21" customFormat="false" ht="15" hidden="false" customHeight="false" outlineLevel="0" collapsed="false">
      <c r="A21" s="24" t="s">
        <v>12</v>
      </c>
      <c r="B21" s="24" t="s">
        <v>221</v>
      </c>
      <c r="C21" s="24" t="s">
        <v>203</v>
      </c>
      <c r="D21" s="36" t="n">
        <v>0.00168</v>
      </c>
    </row>
    <row r="22" customFormat="false" ht="15" hidden="false" customHeight="false" outlineLevel="0" collapsed="false">
      <c r="A22" s="22" t="s">
        <v>12</v>
      </c>
      <c r="B22" s="22" t="s">
        <v>222</v>
      </c>
      <c r="C22" s="22" t="s">
        <v>208</v>
      </c>
      <c r="D22" s="35" t="n">
        <v>-0.00826</v>
      </c>
    </row>
    <row r="23" customFormat="false" ht="15" hidden="false" customHeight="false" outlineLevel="0" collapsed="false">
      <c r="A23" s="24" t="s">
        <v>12</v>
      </c>
      <c r="B23" s="24" t="s">
        <v>223</v>
      </c>
      <c r="C23" s="24" t="s">
        <v>208</v>
      </c>
      <c r="D23" s="36" t="n">
        <v>0.00349</v>
      </c>
    </row>
    <row r="24" customFormat="false" ht="15" hidden="false" customHeight="false" outlineLevel="0" collapsed="false">
      <c r="A24" s="22" t="s">
        <v>12</v>
      </c>
      <c r="B24" s="22" t="s">
        <v>224</v>
      </c>
      <c r="C24" s="22" t="s">
        <v>203</v>
      </c>
      <c r="D24" s="35" t="n">
        <v>0.003005</v>
      </c>
    </row>
    <row r="25" customFormat="false" ht="15" hidden="false" customHeight="false" outlineLevel="0" collapsed="false">
      <c r="A25" s="24" t="s">
        <v>12</v>
      </c>
      <c r="B25" s="24" t="s">
        <v>225</v>
      </c>
      <c r="C25" s="24" t="s">
        <v>208</v>
      </c>
      <c r="D25" s="36" t="n">
        <v>-0.01121</v>
      </c>
    </row>
    <row r="26" customFormat="false" ht="15" hidden="false" customHeight="false" outlineLevel="0" collapsed="false">
      <c r="A26" s="22" t="s">
        <v>12</v>
      </c>
      <c r="B26" s="22" t="s">
        <v>226</v>
      </c>
      <c r="C26" s="22" t="s">
        <v>203</v>
      </c>
      <c r="D26" s="35" t="n">
        <v>-0.009055</v>
      </c>
    </row>
    <row r="27" customFormat="false" ht="15" hidden="false" customHeight="false" outlineLevel="0" collapsed="false">
      <c r="A27" s="24" t="s">
        <v>12</v>
      </c>
      <c r="B27" s="24" t="s">
        <v>227</v>
      </c>
      <c r="C27" s="24" t="s">
        <v>206</v>
      </c>
      <c r="D27" s="36" t="n">
        <v>0.00131</v>
      </c>
    </row>
    <row r="28" customFormat="false" ht="15" hidden="false" customHeight="false" outlineLevel="0" collapsed="false">
      <c r="A28" s="22" t="s">
        <v>12</v>
      </c>
      <c r="B28" s="22" t="s">
        <v>228</v>
      </c>
      <c r="C28" s="22" t="s">
        <v>203</v>
      </c>
      <c r="D28" s="35" t="n">
        <v>-0.03005</v>
      </c>
    </row>
    <row r="29" customFormat="false" ht="15" hidden="false" customHeight="false" outlineLevel="0" collapsed="false">
      <c r="A29" s="24" t="s">
        <v>12</v>
      </c>
      <c r="B29" s="24" t="s">
        <v>229</v>
      </c>
      <c r="C29" s="24" t="s">
        <v>208</v>
      </c>
      <c r="D29" s="36" t="n">
        <v>0.000935</v>
      </c>
    </row>
    <row r="30" customFormat="false" ht="15" hidden="false" customHeight="false" outlineLevel="0" collapsed="false">
      <c r="A30" s="22" t="s">
        <v>12</v>
      </c>
      <c r="B30" s="22" t="s">
        <v>230</v>
      </c>
      <c r="C30" s="22" t="s">
        <v>203</v>
      </c>
      <c r="D30" s="35" t="n">
        <v>-0.00044</v>
      </c>
    </row>
    <row r="31" customFormat="false" ht="15" hidden="false" customHeight="false" outlineLevel="0" collapsed="false">
      <c r="A31" s="24" t="s">
        <v>12</v>
      </c>
      <c r="B31" s="24" t="s">
        <v>231</v>
      </c>
      <c r="C31" s="24" t="s">
        <v>208</v>
      </c>
      <c r="D31" s="36" t="n">
        <v>-0.000565</v>
      </c>
    </row>
    <row r="32" customFormat="false" ht="15" hidden="false" customHeight="false" outlineLevel="0" collapsed="false">
      <c r="A32" s="22" t="s">
        <v>12</v>
      </c>
      <c r="B32" s="22" t="s">
        <v>232</v>
      </c>
      <c r="C32" s="22" t="s">
        <v>208</v>
      </c>
      <c r="D32" s="35" t="n">
        <v>-0.001175</v>
      </c>
    </row>
    <row r="33" customFormat="false" ht="15" hidden="false" customHeight="false" outlineLevel="0" collapsed="false">
      <c r="A33" s="24" t="s">
        <v>12</v>
      </c>
      <c r="B33" s="24" t="s">
        <v>233</v>
      </c>
      <c r="C33" s="24" t="s">
        <v>203</v>
      </c>
      <c r="D33" s="36" t="n">
        <v>0.00082</v>
      </c>
    </row>
    <row r="34" customFormat="false" ht="15" hidden="false" customHeight="false" outlineLevel="0" collapsed="false">
      <c r="A34" s="22" t="s">
        <v>12</v>
      </c>
      <c r="B34" s="22" t="s">
        <v>234</v>
      </c>
      <c r="C34" s="22" t="s">
        <v>214</v>
      </c>
      <c r="D34" s="35" t="n">
        <v>-0.00605</v>
      </c>
    </row>
    <row r="35" customFormat="false" ht="15" hidden="false" customHeight="false" outlineLevel="0" collapsed="false">
      <c r="A35" s="24" t="s">
        <v>12</v>
      </c>
      <c r="B35" s="24" t="s">
        <v>235</v>
      </c>
      <c r="C35" s="24" t="s">
        <v>208</v>
      </c>
      <c r="D35" s="36" t="n">
        <v>-0.001685</v>
      </c>
    </row>
    <row r="36" customFormat="false" ht="15" hidden="false" customHeight="false" outlineLevel="0" collapsed="false">
      <c r="A36" s="22" t="s">
        <v>12</v>
      </c>
      <c r="B36" s="22" t="s">
        <v>236</v>
      </c>
      <c r="C36" s="22" t="s">
        <v>208</v>
      </c>
      <c r="D36" s="35" t="n">
        <v>0.001155</v>
      </c>
    </row>
    <row r="37" customFormat="false" ht="15" hidden="false" customHeight="false" outlineLevel="0" collapsed="false">
      <c r="A37" s="24" t="s">
        <v>14</v>
      </c>
      <c r="B37" s="24" t="s">
        <v>237</v>
      </c>
      <c r="C37" s="24" t="s">
        <v>214</v>
      </c>
      <c r="D37" s="36" t="n">
        <v>0.02277</v>
      </c>
    </row>
    <row r="38" customFormat="false" ht="15" hidden="false" customHeight="false" outlineLevel="0" collapsed="false">
      <c r="A38" s="22" t="s">
        <v>14</v>
      </c>
      <c r="B38" s="22" t="s">
        <v>238</v>
      </c>
      <c r="C38" s="22" t="s">
        <v>214</v>
      </c>
      <c r="D38" s="35" t="n">
        <v>0.022455</v>
      </c>
    </row>
    <row r="39" customFormat="false" ht="15" hidden="false" customHeight="false" outlineLevel="0" collapsed="false">
      <c r="A39" s="24" t="s">
        <v>14</v>
      </c>
      <c r="B39" s="24" t="s">
        <v>239</v>
      </c>
      <c r="C39" s="24" t="s">
        <v>206</v>
      </c>
      <c r="D39" s="36" t="n">
        <v>0.016885</v>
      </c>
    </row>
    <row r="40" customFormat="false" ht="15" hidden="false" customHeight="false" outlineLevel="0" collapsed="false">
      <c r="A40" s="22" t="s">
        <v>14</v>
      </c>
      <c r="B40" s="22" t="s">
        <v>240</v>
      </c>
      <c r="C40" s="22" t="s">
        <v>208</v>
      </c>
      <c r="D40" s="35" t="n">
        <v>0.02532</v>
      </c>
    </row>
    <row r="41" customFormat="false" ht="15" hidden="false" customHeight="false" outlineLevel="0" collapsed="false">
      <c r="A41" s="24" t="s">
        <v>14</v>
      </c>
      <c r="B41" s="24" t="s">
        <v>241</v>
      </c>
      <c r="C41" s="24" t="s">
        <v>208</v>
      </c>
      <c r="D41" s="36" t="n">
        <v>0.01248</v>
      </c>
    </row>
    <row r="42" customFormat="false" ht="15" hidden="false" customHeight="false" outlineLevel="0" collapsed="false">
      <c r="A42" s="22" t="s">
        <v>14</v>
      </c>
      <c r="B42" s="22" t="s">
        <v>242</v>
      </c>
      <c r="C42" s="22" t="s">
        <v>203</v>
      </c>
      <c r="D42" s="35" t="n">
        <v>0.045255</v>
      </c>
    </row>
    <row r="43" customFormat="false" ht="15" hidden="false" customHeight="false" outlineLevel="0" collapsed="false">
      <c r="A43" s="24" t="s">
        <v>14</v>
      </c>
      <c r="B43" s="24" t="s">
        <v>243</v>
      </c>
      <c r="C43" s="24" t="s">
        <v>208</v>
      </c>
      <c r="D43" s="36" t="n">
        <v>0.032015</v>
      </c>
    </row>
    <row r="44" customFormat="false" ht="15" hidden="false" customHeight="false" outlineLevel="0" collapsed="false">
      <c r="A44" s="22" t="s">
        <v>14</v>
      </c>
      <c r="B44" s="22" t="s">
        <v>244</v>
      </c>
      <c r="C44" s="22" t="s">
        <v>206</v>
      </c>
      <c r="D44" s="35" t="n">
        <v>0.03819</v>
      </c>
    </row>
    <row r="45" customFormat="false" ht="15" hidden="false" customHeight="false" outlineLevel="0" collapsed="false">
      <c r="A45" s="24" t="s">
        <v>14</v>
      </c>
      <c r="B45" s="24" t="s">
        <v>245</v>
      </c>
      <c r="C45" s="24" t="s">
        <v>208</v>
      </c>
      <c r="D45" s="36" t="n">
        <v>0.019095</v>
      </c>
    </row>
    <row r="46" customFormat="false" ht="15" hidden="false" customHeight="false" outlineLevel="0" collapsed="false">
      <c r="A46" s="22" t="s">
        <v>14</v>
      </c>
      <c r="B46" s="22" t="s">
        <v>246</v>
      </c>
      <c r="C46" s="22" t="s">
        <v>206</v>
      </c>
      <c r="D46" s="35" t="n">
        <v>0.032675</v>
      </c>
    </row>
    <row r="47" customFormat="false" ht="15" hidden="false" customHeight="false" outlineLevel="0" collapsed="false">
      <c r="A47" s="24" t="s">
        <v>14</v>
      </c>
      <c r="B47" s="24" t="s">
        <v>247</v>
      </c>
      <c r="C47" s="24" t="s">
        <v>208</v>
      </c>
      <c r="D47" s="36" t="n">
        <v>0.014355</v>
      </c>
    </row>
    <row r="48" customFormat="false" ht="15" hidden="false" customHeight="false" outlineLevel="0" collapsed="false">
      <c r="A48" s="22" t="s">
        <v>14</v>
      </c>
      <c r="B48" s="22" t="s">
        <v>248</v>
      </c>
      <c r="C48" s="22" t="s">
        <v>206</v>
      </c>
      <c r="D48" s="35" t="n">
        <v>0.017905</v>
      </c>
    </row>
    <row r="49" customFormat="false" ht="15" hidden="false" customHeight="false" outlineLevel="0" collapsed="false">
      <c r="A49" s="24" t="s">
        <v>14</v>
      </c>
      <c r="B49" s="24" t="s">
        <v>249</v>
      </c>
      <c r="C49" s="24" t="s">
        <v>206</v>
      </c>
      <c r="D49" s="36" t="n">
        <v>0.030335</v>
      </c>
    </row>
    <row r="50" customFormat="false" ht="15" hidden="false" customHeight="false" outlineLevel="0" collapsed="false">
      <c r="A50" s="22" t="s">
        <v>14</v>
      </c>
      <c r="B50" s="22" t="s">
        <v>250</v>
      </c>
      <c r="C50" s="22" t="s">
        <v>206</v>
      </c>
      <c r="D50" s="35" t="n">
        <v>0.0067</v>
      </c>
    </row>
    <row r="51" customFormat="false" ht="15" hidden="false" customHeight="false" outlineLevel="0" collapsed="false">
      <c r="A51" s="24" t="s">
        <v>14</v>
      </c>
      <c r="B51" s="24" t="s">
        <v>251</v>
      </c>
      <c r="C51" s="24" t="s">
        <v>206</v>
      </c>
      <c r="D51" s="36" t="n">
        <v>0.009875</v>
      </c>
    </row>
    <row r="52" customFormat="false" ht="15" hidden="false" customHeight="false" outlineLevel="0" collapsed="false">
      <c r="A52" s="22" t="s">
        <v>14</v>
      </c>
      <c r="B52" s="22" t="s">
        <v>252</v>
      </c>
      <c r="C52" s="22" t="s">
        <v>203</v>
      </c>
      <c r="D52" s="35" t="n">
        <v>0.02148</v>
      </c>
    </row>
    <row r="53" customFormat="false" ht="15" hidden="false" customHeight="false" outlineLevel="0" collapsed="false">
      <c r="A53" s="24" t="s">
        <v>14</v>
      </c>
      <c r="B53" s="24" t="s">
        <v>253</v>
      </c>
      <c r="C53" s="24" t="s">
        <v>208</v>
      </c>
      <c r="D53" s="36" t="n">
        <v>0.02262</v>
      </c>
    </row>
    <row r="54" customFormat="false" ht="15" hidden="false" customHeight="false" outlineLevel="0" collapsed="false">
      <c r="A54" s="22" t="s">
        <v>14</v>
      </c>
      <c r="B54" s="22" t="s">
        <v>254</v>
      </c>
      <c r="C54" s="22" t="s">
        <v>214</v>
      </c>
      <c r="D54" s="35" t="n">
        <v>0.046705</v>
      </c>
    </row>
    <row r="55" customFormat="false" ht="15" hidden="false" customHeight="false" outlineLevel="0" collapsed="false">
      <c r="A55" s="24" t="s">
        <v>14</v>
      </c>
      <c r="B55" s="24" t="s">
        <v>255</v>
      </c>
      <c r="C55" s="24" t="s">
        <v>214</v>
      </c>
      <c r="D55" s="36" t="n">
        <v>0.01371</v>
      </c>
    </row>
    <row r="56" customFormat="false" ht="15" hidden="false" customHeight="false" outlineLevel="0" collapsed="false">
      <c r="A56" s="22" t="s">
        <v>14</v>
      </c>
      <c r="B56" s="22" t="s">
        <v>256</v>
      </c>
      <c r="C56" s="22" t="s">
        <v>214</v>
      </c>
      <c r="D56" s="35" t="n">
        <v>0.024585</v>
      </c>
    </row>
    <row r="57" customFormat="false" ht="15" hidden="false" customHeight="false" outlineLevel="0" collapsed="false">
      <c r="A57" s="24" t="s">
        <v>14</v>
      </c>
      <c r="B57" s="24" t="s">
        <v>257</v>
      </c>
      <c r="C57" s="24" t="s">
        <v>206</v>
      </c>
      <c r="D57" s="36" t="n">
        <v>0.025175</v>
      </c>
    </row>
    <row r="58" customFormat="false" ht="15" hidden="false" customHeight="false" outlineLevel="0" collapsed="false">
      <c r="A58" s="22" t="s">
        <v>14</v>
      </c>
      <c r="B58" s="22" t="s">
        <v>258</v>
      </c>
      <c r="C58" s="22" t="s">
        <v>206</v>
      </c>
      <c r="D58" s="35" t="n">
        <v>0.03253</v>
      </c>
    </row>
    <row r="59" customFormat="false" ht="15" hidden="false" customHeight="false" outlineLevel="0" collapsed="false">
      <c r="A59" s="24" t="s">
        <v>14</v>
      </c>
      <c r="B59" s="24" t="s">
        <v>259</v>
      </c>
      <c r="C59" s="24" t="s">
        <v>214</v>
      </c>
      <c r="D59" s="36" t="n">
        <v>0.020325</v>
      </c>
    </row>
    <row r="60" customFormat="false" ht="15" hidden="false" customHeight="false" outlineLevel="0" collapsed="false">
      <c r="A60" s="22" t="s">
        <v>14</v>
      </c>
      <c r="B60" s="22" t="s">
        <v>260</v>
      </c>
      <c r="C60" s="22" t="s">
        <v>203</v>
      </c>
      <c r="D60" s="35" t="n">
        <v>0.051005</v>
      </c>
    </row>
    <row r="61" customFormat="false" ht="15" hidden="false" customHeight="false" outlineLevel="0" collapsed="false">
      <c r="A61" s="24" t="s">
        <v>14</v>
      </c>
      <c r="B61" s="24" t="s">
        <v>261</v>
      </c>
      <c r="C61" s="24" t="s">
        <v>214</v>
      </c>
      <c r="D61" s="36" t="n">
        <v>0.04435</v>
      </c>
    </row>
    <row r="62" customFormat="false" ht="15" hidden="false" customHeight="false" outlineLevel="0" collapsed="false">
      <c r="A62" s="22" t="s">
        <v>14</v>
      </c>
      <c r="B62" s="22" t="s">
        <v>262</v>
      </c>
      <c r="C62" s="22" t="s">
        <v>206</v>
      </c>
      <c r="D62" s="35" t="n">
        <v>0.01615</v>
      </c>
    </row>
    <row r="63" customFormat="false" ht="15" hidden="false" customHeight="false" outlineLevel="0" collapsed="false">
      <c r="A63" s="24" t="s">
        <v>14</v>
      </c>
      <c r="B63" s="24" t="s">
        <v>263</v>
      </c>
      <c r="C63" s="24" t="s">
        <v>214</v>
      </c>
      <c r="D63" s="36" t="n">
        <v>0.024725</v>
      </c>
    </row>
    <row r="64" customFormat="false" ht="15" hidden="false" customHeight="false" outlineLevel="0" collapsed="false">
      <c r="A64" s="22" t="s">
        <v>14</v>
      </c>
      <c r="B64" s="22" t="s">
        <v>264</v>
      </c>
      <c r="C64" s="22" t="s">
        <v>208</v>
      </c>
      <c r="D64" s="35" t="n">
        <v>0.02218</v>
      </c>
    </row>
    <row r="65" customFormat="false" ht="15" hidden="false" customHeight="false" outlineLevel="0" collapsed="false">
      <c r="A65" s="24" t="s">
        <v>14</v>
      </c>
      <c r="B65" s="24" t="s">
        <v>265</v>
      </c>
      <c r="C65" s="24" t="s">
        <v>214</v>
      </c>
      <c r="D65" s="36" t="n">
        <v>0.03481</v>
      </c>
    </row>
    <row r="66" customFormat="false" ht="15" hidden="false" customHeight="false" outlineLevel="0" collapsed="false">
      <c r="A66" s="22" t="s">
        <v>14</v>
      </c>
      <c r="B66" s="22" t="s">
        <v>266</v>
      </c>
      <c r="C66" s="22" t="s">
        <v>208</v>
      </c>
      <c r="D66" s="35" t="n">
        <v>0.037205</v>
      </c>
    </row>
    <row r="67" customFormat="false" ht="15" hidden="false" customHeight="false" outlineLevel="0" collapsed="false">
      <c r="A67" s="24" t="s">
        <v>14</v>
      </c>
      <c r="B67" s="24" t="s">
        <v>267</v>
      </c>
      <c r="C67" s="24" t="s">
        <v>206</v>
      </c>
      <c r="D67" s="36" t="n">
        <v>0.019215</v>
      </c>
    </row>
    <row r="68" customFormat="false" ht="15" hidden="false" customHeight="false" outlineLevel="0" collapsed="false">
      <c r="A68" s="22" t="s">
        <v>15</v>
      </c>
      <c r="B68" s="22" t="s">
        <v>268</v>
      </c>
      <c r="C68" s="22" t="s">
        <v>214</v>
      </c>
      <c r="D68" s="35" t="n">
        <v>0.01314</v>
      </c>
    </row>
    <row r="69" customFormat="false" ht="15" hidden="false" customHeight="false" outlineLevel="0" collapsed="false">
      <c r="A69" s="24" t="s">
        <v>15</v>
      </c>
      <c r="B69" s="24" t="s">
        <v>269</v>
      </c>
      <c r="C69" s="24" t="s">
        <v>203</v>
      </c>
      <c r="D69" s="36" t="n">
        <v>0.032055</v>
      </c>
    </row>
    <row r="70" customFormat="false" ht="15" hidden="false" customHeight="false" outlineLevel="0" collapsed="false">
      <c r="A70" s="22" t="s">
        <v>15</v>
      </c>
      <c r="B70" s="22" t="s">
        <v>270</v>
      </c>
      <c r="C70" s="22" t="s">
        <v>214</v>
      </c>
      <c r="D70" s="35" t="n">
        <v>-0.002385</v>
      </c>
    </row>
    <row r="71" customFormat="false" ht="15" hidden="false" customHeight="false" outlineLevel="0" collapsed="false">
      <c r="A71" s="24" t="s">
        <v>15</v>
      </c>
      <c r="B71" s="24" t="s">
        <v>271</v>
      </c>
      <c r="C71" s="24" t="s">
        <v>208</v>
      </c>
      <c r="D71" s="36" t="n">
        <v>0.029185</v>
      </c>
    </row>
    <row r="72" customFormat="false" ht="15" hidden="false" customHeight="false" outlineLevel="0" collapsed="false">
      <c r="A72" s="22" t="s">
        <v>15</v>
      </c>
      <c r="B72" s="22" t="s">
        <v>272</v>
      </c>
      <c r="C72" s="22" t="s">
        <v>214</v>
      </c>
      <c r="D72" s="35" t="n">
        <v>0.01533</v>
      </c>
    </row>
    <row r="73" customFormat="false" ht="15" hidden="false" customHeight="false" outlineLevel="0" collapsed="false">
      <c r="A73" s="24" t="s">
        <v>15</v>
      </c>
      <c r="B73" s="24" t="s">
        <v>273</v>
      </c>
      <c r="C73" s="24" t="s">
        <v>214</v>
      </c>
      <c r="D73" s="36" t="n">
        <v>0.02307</v>
      </c>
    </row>
    <row r="74" customFormat="false" ht="15" hidden="false" customHeight="false" outlineLevel="0" collapsed="false">
      <c r="A74" s="22" t="s">
        <v>15</v>
      </c>
      <c r="B74" s="22" t="s">
        <v>274</v>
      </c>
      <c r="C74" s="22" t="s">
        <v>214</v>
      </c>
      <c r="D74" s="35" t="n">
        <v>0.008835</v>
      </c>
    </row>
    <row r="75" customFormat="false" ht="15" hidden="false" customHeight="false" outlineLevel="0" collapsed="false">
      <c r="A75" s="24" t="s">
        <v>15</v>
      </c>
      <c r="B75" s="24" t="s">
        <v>275</v>
      </c>
      <c r="C75" s="24" t="s">
        <v>208</v>
      </c>
      <c r="D75" s="36" t="n">
        <v>0.031995</v>
      </c>
    </row>
    <row r="76" customFormat="false" ht="15" hidden="false" customHeight="false" outlineLevel="0" collapsed="false">
      <c r="A76" s="22" t="s">
        <v>15</v>
      </c>
      <c r="B76" s="22" t="s">
        <v>276</v>
      </c>
      <c r="C76" s="22" t="s">
        <v>208</v>
      </c>
      <c r="D76" s="35" t="n">
        <v>0.02292</v>
      </c>
    </row>
    <row r="77" customFormat="false" ht="15" hidden="false" customHeight="false" outlineLevel="0" collapsed="false">
      <c r="A77" s="24" t="s">
        <v>15</v>
      </c>
      <c r="B77" s="24" t="s">
        <v>277</v>
      </c>
      <c r="C77" s="24" t="s">
        <v>206</v>
      </c>
      <c r="D77" s="36" t="n">
        <v>0.0332</v>
      </c>
    </row>
    <row r="78" customFormat="false" ht="15" hidden="false" customHeight="false" outlineLevel="0" collapsed="false">
      <c r="A78" s="22" t="s">
        <v>15</v>
      </c>
      <c r="B78" s="22" t="s">
        <v>278</v>
      </c>
      <c r="C78" s="22" t="s">
        <v>208</v>
      </c>
      <c r="D78" s="35" t="n">
        <v>0.024885</v>
      </c>
    </row>
    <row r="79" customFormat="false" ht="15" hidden="false" customHeight="false" outlineLevel="0" collapsed="false">
      <c r="A79" s="24" t="s">
        <v>15</v>
      </c>
      <c r="B79" s="24" t="s">
        <v>279</v>
      </c>
      <c r="C79" s="24" t="s">
        <v>214</v>
      </c>
      <c r="D79" s="36" t="n">
        <v>0.03023</v>
      </c>
    </row>
    <row r="80" customFormat="false" ht="15" hidden="false" customHeight="false" outlineLevel="0" collapsed="false">
      <c r="A80" s="22" t="s">
        <v>15</v>
      </c>
      <c r="B80" s="22" t="s">
        <v>280</v>
      </c>
      <c r="C80" s="22" t="s">
        <v>203</v>
      </c>
      <c r="D80" s="35" t="n">
        <v>0.02557</v>
      </c>
    </row>
    <row r="81" customFormat="false" ht="15" hidden="false" customHeight="false" outlineLevel="0" collapsed="false">
      <c r="A81" s="24" t="s">
        <v>15</v>
      </c>
      <c r="B81" s="24" t="s">
        <v>281</v>
      </c>
      <c r="C81" s="24" t="s">
        <v>208</v>
      </c>
      <c r="D81" s="36" t="n">
        <v>0.040645</v>
      </c>
    </row>
    <row r="82" customFormat="false" ht="15" hidden="false" customHeight="false" outlineLevel="0" collapsed="false">
      <c r="A82" s="22" t="s">
        <v>15</v>
      </c>
      <c r="B82" s="22" t="s">
        <v>282</v>
      </c>
      <c r="C82" s="22" t="s">
        <v>214</v>
      </c>
      <c r="D82" s="35" t="n">
        <v>0.013</v>
      </c>
    </row>
    <row r="83" customFormat="false" ht="15" hidden="false" customHeight="false" outlineLevel="0" collapsed="false">
      <c r="A83" s="24" t="s">
        <v>15</v>
      </c>
      <c r="B83" s="24" t="s">
        <v>283</v>
      </c>
      <c r="C83" s="24" t="s">
        <v>214</v>
      </c>
      <c r="D83" s="36" t="n">
        <v>0.026505</v>
      </c>
    </row>
    <row r="84" customFormat="false" ht="15" hidden="false" customHeight="false" outlineLevel="0" collapsed="false">
      <c r="A84" s="22" t="s">
        <v>15</v>
      </c>
      <c r="B84" s="22" t="s">
        <v>284</v>
      </c>
      <c r="C84" s="22" t="s">
        <v>203</v>
      </c>
      <c r="D84" s="35" t="n">
        <v>0.033015</v>
      </c>
    </row>
    <row r="85" customFormat="false" ht="15" hidden="false" customHeight="false" outlineLevel="0" collapsed="false">
      <c r="A85" s="24" t="s">
        <v>15</v>
      </c>
      <c r="B85" s="24" t="s">
        <v>285</v>
      </c>
      <c r="C85" s="24" t="s">
        <v>203</v>
      </c>
      <c r="D85" s="36" t="n">
        <v>0.029415</v>
      </c>
    </row>
    <row r="86" customFormat="false" ht="15" hidden="false" customHeight="false" outlineLevel="0" collapsed="false">
      <c r="A86" s="22" t="s">
        <v>15</v>
      </c>
      <c r="B86" s="22" t="s">
        <v>286</v>
      </c>
      <c r="C86" s="22" t="s">
        <v>206</v>
      </c>
      <c r="D86" s="35" t="n">
        <v>0.033535</v>
      </c>
    </row>
    <row r="87" customFormat="false" ht="15" hidden="false" customHeight="false" outlineLevel="0" collapsed="false">
      <c r="A87" s="24" t="s">
        <v>15</v>
      </c>
      <c r="B87" s="24" t="s">
        <v>287</v>
      </c>
      <c r="C87" s="24" t="s">
        <v>206</v>
      </c>
      <c r="D87" s="36" t="n">
        <v>0.01447</v>
      </c>
    </row>
    <row r="88" customFormat="false" ht="15" hidden="false" customHeight="false" outlineLevel="0" collapsed="false">
      <c r="A88" s="22" t="s">
        <v>15</v>
      </c>
      <c r="B88" s="22" t="s">
        <v>288</v>
      </c>
      <c r="C88" s="22" t="s">
        <v>203</v>
      </c>
      <c r="D88" s="35" t="n">
        <v>0.01089</v>
      </c>
    </row>
    <row r="89" customFormat="false" ht="15" hidden="false" customHeight="false" outlineLevel="0" collapsed="false">
      <c r="A89" s="24" t="s">
        <v>15</v>
      </c>
      <c r="B89" s="24" t="s">
        <v>289</v>
      </c>
      <c r="C89" s="24" t="s">
        <v>203</v>
      </c>
      <c r="D89" s="36" t="n">
        <v>0.02545</v>
      </c>
    </row>
    <row r="90" customFormat="false" ht="15" hidden="false" customHeight="false" outlineLevel="0" collapsed="false">
      <c r="A90" s="22" t="s">
        <v>15</v>
      </c>
      <c r="B90" s="22" t="s">
        <v>290</v>
      </c>
      <c r="C90" s="22" t="s">
        <v>214</v>
      </c>
      <c r="D90" s="35" t="n">
        <v>0.031315</v>
      </c>
    </row>
    <row r="91" customFormat="false" ht="15" hidden="false" customHeight="false" outlineLevel="0" collapsed="false">
      <c r="A91" s="24" t="s">
        <v>15</v>
      </c>
      <c r="B91" s="24" t="s">
        <v>291</v>
      </c>
      <c r="C91" s="24" t="s">
        <v>206</v>
      </c>
      <c r="D91" s="36" t="n">
        <v>0.01062</v>
      </c>
    </row>
    <row r="92" customFormat="false" ht="15" hidden="false" customHeight="false" outlineLevel="0" collapsed="false">
      <c r="A92" s="22" t="s">
        <v>15</v>
      </c>
      <c r="B92" s="22" t="s">
        <v>292</v>
      </c>
      <c r="C92" s="22" t="s">
        <v>203</v>
      </c>
      <c r="D92" s="35" t="n">
        <v>0.007115</v>
      </c>
    </row>
    <row r="93" customFormat="false" ht="15" hidden="false" customHeight="false" outlineLevel="0" collapsed="false">
      <c r="A93" s="24" t="s">
        <v>15</v>
      </c>
      <c r="B93" s="24" t="s">
        <v>293</v>
      </c>
      <c r="C93" s="24" t="s">
        <v>203</v>
      </c>
      <c r="D93" s="36" t="n">
        <v>0.065345</v>
      </c>
    </row>
    <row r="94" customFormat="false" ht="15" hidden="false" customHeight="false" outlineLevel="0" collapsed="false">
      <c r="A94" s="22" t="s">
        <v>15</v>
      </c>
      <c r="B94" s="22" t="s">
        <v>294</v>
      </c>
      <c r="C94" s="22" t="s">
        <v>203</v>
      </c>
      <c r="D94" s="35" t="n">
        <v>0.005235</v>
      </c>
    </row>
    <row r="95" customFormat="false" ht="15" hidden="false" customHeight="false" outlineLevel="0" collapsed="false">
      <c r="A95" s="24" t="s">
        <v>15</v>
      </c>
      <c r="B95" s="24" t="s">
        <v>295</v>
      </c>
      <c r="C95" s="24" t="s">
        <v>203</v>
      </c>
      <c r="D95" s="36" t="n">
        <v>0.011505</v>
      </c>
    </row>
    <row r="96" customFormat="false" ht="15" hidden="false" customHeight="false" outlineLevel="0" collapsed="false">
      <c r="A96" s="22" t="s">
        <v>15</v>
      </c>
      <c r="B96" s="22" t="s">
        <v>296</v>
      </c>
      <c r="C96" s="22" t="s">
        <v>206</v>
      </c>
      <c r="D96" s="35" t="n">
        <v>0.033175</v>
      </c>
    </row>
    <row r="97" customFormat="false" ht="15" hidden="false" customHeight="false" outlineLevel="0" collapsed="false">
      <c r="A97" s="24" t="s">
        <v>15</v>
      </c>
      <c r="B97" s="24" t="s">
        <v>297</v>
      </c>
      <c r="C97" s="24" t="s">
        <v>203</v>
      </c>
      <c r="D97" s="36" t="n">
        <v>0.011015</v>
      </c>
    </row>
    <row r="98" customFormat="false" ht="15" hidden="false" customHeight="false" outlineLevel="0" collapsed="false">
      <c r="A98" s="22" t="s">
        <v>15</v>
      </c>
      <c r="B98" s="22" t="s">
        <v>298</v>
      </c>
      <c r="C98" s="22" t="s">
        <v>214</v>
      </c>
      <c r="D98" s="35" t="n">
        <v>0.03045</v>
      </c>
    </row>
    <row r="99" customFormat="false" ht="15" hidden="false" customHeight="false" outlineLevel="0" collapsed="false">
      <c r="A99" s="24" t="s">
        <v>16</v>
      </c>
      <c r="B99" s="24" t="s">
        <v>299</v>
      </c>
      <c r="C99" s="24" t="s">
        <v>206</v>
      </c>
      <c r="D99" s="36" t="n">
        <v>0.050305</v>
      </c>
    </row>
    <row r="100" customFormat="false" ht="15" hidden="false" customHeight="false" outlineLevel="0" collapsed="false">
      <c r="A100" s="22" t="s">
        <v>16</v>
      </c>
      <c r="B100" s="22" t="s">
        <v>300</v>
      </c>
      <c r="C100" s="22" t="s">
        <v>206</v>
      </c>
      <c r="D100" s="35" t="n">
        <v>0.02598</v>
      </c>
    </row>
    <row r="101" customFormat="false" ht="15" hidden="false" customHeight="false" outlineLevel="0" collapsed="false">
      <c r="A101" s="24" t="s">
        <v>16</v>
      </c>
      <c r="B101" s="24" t="s">
        <v>301</v>
      </c>
      <c r="C101" s="24" t="s">
        <v>203</v>
      </c>
      <c r="D101" s="36" t="n">
        <v>0.03064</v>
      </c>
    </row>
    <row r="102" customFormat="false" ht="15" hidden="false" customHeight="false" outlineLevel="0" collapsed="false">
      <c r="A102" s="22" t="s">
        <v>16</v>
      </c>
      <c r="B102" s="22" t="s">
        <v>302</v>
      </c>
      <c r="C102" s="22" t="s">
        <v>208</v>
      </c>
      <c r="D102" s="35" t="n">
        <v>0.034955</v>
      </c>
    </row>
    <row r="103" customFormat="false" ht="15" hidden="false" customHeight="false" outlineLevel="0" collapsed="false">
      <c r="A103" s="24" t="s">
        <v>16</v>
      </c>
      <c r="B103" s="24" t="s">
        <v>303</v>
      </c>
      <c r="C103" s="24" t="s">
        <v>203</v>
      </c>
      <c r="D103" s="36" t="n">
        <v>0.047145</v>
      </c>
    </row>
    <row r="104" customFormat="false" ht="15" hidden="false" customHeight="false" outlineLevel="0" collapsed="false">
      <c r="A104" s="22" t="s">
        <v>16</v>
      </c>
      <c r="B104" s="22" t="s">
        <v>304</v>
      </c>
      <c r="C104" s="22" t="s">
        <v>203</v>
      </c>
      <c r="D104" s="35" t="n">
        <v>0.045305</v>
      </c>
    </row>
    <row r="105" customFormat="false" ht="15" hidden="false" customHeight="false" outlineLevel="0" collapsed="false">
      <c r="A105" s="24" t="s">
        <v>16</v>
      </c>
      <c r="B105" s="24" t="s">
        <v>305</v>
      </c>
      <c r="C105" s="24" t="s">
        <v>208</v>
      </c>
      <c r="D105" s="36" t="n">
        <v>0.044385</v>
      </c>
    </row>
    <row r="106" customFormat="false" ht="15" hidden="false" customHeight="false" outlineLevel="0" collapsed="false">
      <c r="A106" s="22" t="s">
        <v>16</v>
      </c>
      <c r="B106" s="22" t="s">
        <v>306</v>
      </c>
      <c r="C106" s="22" t="s">
        <v>203</v>
      </c>
      <c r="D106" s="35" t="n">
        <v>0.0436</v>
      </c>
    </row>
    <row r="107" customFormat="false" ht="15" hidden="false" customHeight="false" outlineLevel="0" collapsed="false">
      <c r="A107" s="24" t="s">
        <v>16</v>
      </c>
      <c r="B107" s="24" t="s">
        <v>307</v>
      </c>
      <c r="C107" s="24" t="s">
        <v>203</v>
      </c>
      <c r="D107" s="36" t="n">
        <v>0.04225</v>
      </c>
    </row>
    <row r="108" customFormat="false" ht="15" hidden="false" customHeight="false" outlineLevel="0" collapsed="false">
      <c r="A108" s="22" t="s">
        <v>16</v>
      </c>
      <c r="B108" s="22" t="s">
        <v>308</v>
      </c>
      <c r="C108" s="22" t="s">
        <v>206</v>
      </c>
      <c r="D108" s="35" t="n">
        <v>0.028685</v>
      </c>
    </row>
    <row r="109" customFormat="false" ht="15" hidden="false" customHeight="false" outlineLevel="0" collapsed="false">
      <c r="A109" s="24" t="s">
        <v>16</v>
      </c>
      <c r="B109" s="24" t="s">
        <v>309</v>
      </c>
      <c r="C109" s="24" t="s">
        <v>203</v>
      </c>
      <c r="D109" s="36" t="n">
        <v>0.05285</v>
      </c>
    </row>
    <row r="110" customFormat="false" ht="15" hidden="false" customHeight="false" outlineLevel="0" collapsed="false">
      <c r="A110" s="22" t="s">
        <v>16</v>
      </c>
      <c r="B110" s="22" t="s">
        <v>310</v>
      </c>
      <c r="C110" s="22" t="s">
        <v>203</v>
      </c>
      <c r="D110" s="35" t="n">
        <v>0.043735</v>
      </c>
    </row>
    <row r="111" customFormat="false" ht="15" hidden="false" customHeight="false" outlineLevel="0" collapsed="false">
      <c r="A111" s="24" t="s">
        <v>16</v>
      </c>
      <c r="B111" s="24" t="s">
        <v>311</v>
      </c>
      <c r="C111" s="24" t="s">
        <v>203</v>
      </c>
      <c r="D111" s="36" t="n">
        <v>0.042315</v>
      </c>
    </row>
    <row r="112" customFormat="false" ht="15" hidden="false" customHeight="false" outlineLevel="0" collapsed="false">
      <c r="A112" s="22" t="s">
        <v>16</v>
      </c>
      <c r="B112" s="22" t="s">
        <v>312</v>
      </c>
      <c r="C112" s="22" t="s">
        <v>203</v>
      </c>
      <c r="D112" s="35" t="n">
        <v>0.05045</v>
      </c>
    </row>
    <row r="113" customFormat="false" ht="15" hidden="false" customHeight="false" outlineLevel="0" collapsed="false">
      <c r="A113" s="24" t="s">
        <v>16</v>
      </c>
      <c r="B113" s="24" t="s">
        <v>313</v>
      </c>
      <c r="C113" s="24" t="s">
        <v>208</v>
      </c>
      <c r="D113" s="36" t="n">
        <v>0.05533</v>
      </c>
    </row>
    <row r="114" customFormat="false" ht="15" hidden="false" customHeight="false" outlineLevel="0" collapsed="false">
      <c r="A114" s="22" t="s">
        <v>16</v>
      </c>
      <c r="B114" s="22" t="s">
        <v>314</v>
      </c>
      <c r="C114" s="22" t="s">
        <v>203</v>
      </c>
      <c r="D114" s="35" t="n">
        <v>0.05804</v>
      </c>
    </row>
    <row r="115" customFormat="false" ht="15" hidden="false" customHeight="false" outlineLevel="0" collapsed="false">
      <c r="A115" s="24" t="s">
        <v>16</v>
      </c>
      <c r="B115" s="24" t="s">
        <v>315</v>
      </c>
      <c r="C115" s="24" t="s">
        <v>206</v>
      </c>
      <c r="D115" s="36" t="n">
        <v>0.05899</v>
      </c>
    </row>
    <row r="116" customFormat="false" ht="15" hidden="false" customHeight="false" outlineLevel="0" collapsed="false">
      <c r="A116" s="22" t="s">
        <v>16</v>
      </c>
      <c r="B116" s="22" t="s">
        <v>316</v>
      </c>
      <c r="C116" s="22" t="s">
        <v>208</v>
      </c>
      <c r="D116" s="35" t="n">
        <v>0.033405</v>
      </c>
    </row>
    <row r="117" customFormat="false" ht="15" hidden="false" customHeight="false" outlineLevel="0" collapsed="false">
      <c r="A117" s="24" t="s">
        <v>16</v>
      </c>
      <c r="B117" s="24" t="s">
        <v>317</v>
      </c>
      <c r="C117" s="24" t="s">
        <v>203</v>
      </c>
      <c r="D117" s="36" t="n">
        <v>0.06837</v>
      </c>
    </row>
    <row r="118" customFormat="false" ht="15" hidden="false" customHeight="false" outlineLevel="0" collapsed="false">
      <c r="A118" s="22" t="s">
        <v>16</v>
      </c>
      <c r="B118" s="22" t="s">
        <v>318</v>
      </c>
      <c r="C118" s="22" t="s">
        <v>206</v>
      </c>
      <c r="D118" s="35" t="n">
        <v>0.049125</v>
      </c>
    </row>
    <row r="119" customFormat="false" ht="15" hidden="false" customHeight="false" outlineLevel="0" collapsed="false">
      <c r="A119" s="24" t="s">
        <v>16</v>
      </c>
      <c r="B119" s="24" t="s">
        <v>319</v>
      </c>
      <c r="C119" s="24" t="s">
        <v>203</v>
      </c>
      <c r="D119" s="36" t="n">
        <v>0.046085</v>
      </c>
    </row>
    <row r="120" customFormat="false" ht="15" hidden="false" customHeight="false" outlineLevel="0" collapsed="false">
      <c r="A120" s="22" t="s">
        <v>16</v>
      </c>
      <c r="B120" s="22" t="s">
        <v>320</v>
      </c>
      <c r="C120" s="22" t="s">
        <v>208</v>
      </c>
      <c r="D120" s="35" t="n">
        <v>0.05701</v>
      </c>
    </row>
    <row r="121" customFormat="false" ht="15" hidden="false" customHeight="false" outlineLevel="0" collapsed="false">
      <c r="A121" s="24" t="s">
        <v>16</v>
      </c>
      <c r="B121" s="24" t="s">
        <v>321</v>
      </c>
      <c r="C121" s="24" t="s">
        <v>203</v>
      </c>
      <c r="D121" s="36" t="n">
        <v>0.049925</v>
      </c>
    </row>
    <row r="122" customFormat="false" ht="15" hidden="false" customHeight="false" outlineLevel="0" collapsed="false">
      <c r="A122" s="22" t="s">
        <v>16</v>
      </c>
      <c r="B122" s="22" t="s">
        <v>322</v>
      </c>
      <c r="C122" s="22" t="s">
        <v>206</v>
      </c>
      <c r="D122" s="35" t="n">
        <v>0.032675</v>
      </c>
    </row>
    <row r="123" customFormat="false" ht="15" hidden="false" customHeight="false" outlineLevel="0" collapsed="false">
      <c r="A123" s="24" t="s">
        <v>16</v>
      </c>
      <c r="B123" s="24" t="s">
        <v>323</v>
      </c>
      <c r="C123" s="24" t="s">
        <v>206</v>
      </c>
      <c r="D123" s="36" t="n">
        <v>0.058075</v>
      </c>
    </row>
    <row r="124" customFormat="false" ht="15" hidden="false" customHeight="false" outlineLevel="0" collapsed="false">
      <c r="A124" s="22" t="s">
        <v>16</v>
      </c>
      <c r="B124" s="22" t="s">
        <v>324</v>
      </c>
      <c r="C124" s="22" t="s">
        <v>206</v>
      </c>
      <c r="D124" s="35" t="n">
        <v>0.053395</v>
      </c>
    </row>
    <row r="125" customFormat="false" ht="15" hidden="false" customHeight="false" outlineLevel="0" collapsed="false">
      <c r="A125" s="24" t="s">
        <v>16</v>
      </c>
      <c r="B125" s="24" t="s">
        <v>325</v>
      </c>
      <c r="C125" s="24" t="s">
        <v>203</v>
      </c>
      <c r="D125" s="36" t="n">
        <v>0.07649</v>
      </c>
    </row>
    <row r="126" customFormat="false" ht="15" hidden="false" customHeight="false" outlineLevel="0" collapsed="false">
      <c r="A126" s="22" t="s">
        <v>16</v>
      </c>
      <c r="B126" s="22" t="s">
        <v>326</v>
      </c>
      <c r="C126" s="22" t="s">
        <v>203</v>
      </c>
      <c r="D126" s="35" t="n">
        <v>0.042</v>
      </c>
    </row>
    <row r="127" customFormat="false" ht="15" hidden="false" customHeight="false" outlineLevel="0" collapsed="false">
      <c r="A127" s="24" t="s">
        <v>16</v>
      </c>
      <c r="B127" s="24" t="s">
        <v>327</v>
      </c>
      <c r="C127" s="24" t="s">
        <v>208</v>
      </c>
      <c r="D127" s="36" t="n">
        <v>0.044225</v>
      </c>
    </row>
    <row r="128" customFormat="false" ht="15" hidden="false" customHeight="false" outlineLevel="0" collapsed="false">
      <c r="A128" s="22" t="s">
        <v>16</v>
      </c>
      <c r="B128" s="22" t="s">
        <v>328</v>
      </c>
      <c r="C128" s="22" t="s">
        <v>208</v>
      </c>
      <c r="D128" s="35" t="n">
        <v>0.052625</v>
      </c>
    </row>
    <row r="129" customFormat="false" ht="15" hidden="false" customHeight="false" outlineLevel="0" collapsed="false">
      <c r="A129" s="24" t="s">
        <v>16</v>
      </c>
      <c r="B129" s="24" t="s">
        <v>329</v>
      </c>
      <c r="C129" s="24" t="s">
        <v>208</v>
      </c>
      <c r="D129" s="36" t="n">
        <v>0.03876</v>
      </c>
    </row>
    <row r="130" customFormat="false" ht="15" hidden="false" customHeight="false" outlineLevel="0" collapsed="false">
      <c r="A130" s="22" t="s">
        <v>17</v>
      </c>
      <c r="B130" s="22" t="s">
        <v>202</v>
      </c>
      <c r="C130" s="22" t="s">
        <v>203</v>
      </c>
      <c r="D130" s="35" t="n">
        <v>0.04963</v>
      </c>
    </row>
    <row r="131" customFormat="false" ht="15" hidden="false" customHeight="false" outlineLevel="0" collapsed="false">
      <c r="A131" s="24" t="s">
        <v>17</v>
      </c>
      <c r="B131" s="24" t="s">
        <v>204</v>
      </c>
      <c r="C131" s="24" t="s">
        <v>203</v>
      </c>
      <c r="D131" s="36" t="n">
        <v>0.03921</v>
      </c>
    </row>
    <row r="132" customFormat="false" ht="15" hidden="false" customHeight="false" outlineLevel="0" collapsed="false">
      <c r="A132" s="22" t="s">
        <v>17</v>
      </c>
      <c r="B132" s="22" t="s">
        <v>330</v>
      </c>
      <c r="C132" s="22" t="s">
        <v>208</v>
      </c>
      <c r="D132" s="35" t="n">
        <v>0.075815</v>
      </c>
    </row>
    <row r="133" customFormat="false" ht="15" hidden="false" customHeight="false" outlineLevel="0" collapsed="false">
      <c r="A133" s="24" t="s">
        <v>17</v>
      </c>
      <c r="B133" s="24" t="s">
        <v>211</v>
      </c>
      <c r="C133" s="24" t="s">
        <v>203</v>
      </c>
      <c r="D133" s="36" t="n">
        <v>0.04296</v>
      </c>
    </row>
    <row r="134" customFormat="false" ht="15" hidden="false" customHeight="false" outlineLevel="0" collapsed="false">
      <c r="A134" s="22" t="s">
        <v>17</v>
      </c>
      <c r="B134" s="22" t="s">
        <v>331</v>
      </c>
      <c r="C134" s="22" t="s">
        <v>214</v>
      </c>
      <c r="D134" s="35" t="n">
        <v>0.03822</v>
      </c>
    </row>
    <row r="135" customFormat="false" ht="15" hidden="false" customHeight="false" outlineLevel="0" collapsed="false">
      <c r="A135" s="24" t="s">
        <v>17</v>
      </c>
      <c r="B135" s="24" t="s">
        <v>212</v>
      </c>
      <c r="C135" s="24" t="s">
        <v>208</v>
      </c>
      <c r="D135" s="36" t="n">
        <v>0.04347</v>
      </c>
    </row>
    <row r="136" customFormat="false" ht="15" hidden="false" customHeight="false" outlineLevel="0" collapsed="false">
      <c r="A136" s="22" t="s">
        <v>17</v>
      </c>
      <c r="B136" s="22" t="s">
        <v>332</v>
      </c>
      <c r="C136" s="22" t="s">
        <v>203</v>
      </c>
      <c r="D136" s="35" t="n">
        <v>0.034835</v>
      </c>
    </row>
    <row r="137" customFormat="false" ht="15" hidden="false" customHeight="false" outlineLevel="0" collapsed="false">
      <c r="A137" s="24" t="s">
        <v>17</v>
      </c>
      <c r="B137" s="24" t="s">
        <v>333</v>
      </c>
      <c r="C137" s="24" t="s">
        <v>203</v>
      </c>
      <c r="D137" s="36" t="n">
        <v>0.06281</v>
      </c>
    </row>
    <row r="138" customFormat="false" ht="15" hidden="false" customHeight="false" outlineLevel="0" collapsed="false">
      <c r="A138" s="22" t="s">
        <v>17</v>
      </c>
      <c r="B138" s="22" t="s">
        <v>334</v>
      </c>
      <c r="C138" s="22" t="s">
        <v>203</v>
      </c>
      <c r="D138" s="35" t="n">
        <v>0.07064</v>
      </c>
    </row>
    <row r="139" customFormat="false" ht="15" hidden="false" customHeight="false" outlineLevel="0" collapsed="false">
      <c r="A139" s="24" t="s">
        <v>17</v>
      </c>
      <c r="B139" s="24" t="s">
        <v>213</v>
      </c>
      <c r="C139" s="24" t="s">
        <v>214</v>
      </c>
      <c r="D139" s="36" t="n">
        <v>0.042855</v>
      </c>
    </row>
    <row r="140" customFormat="false" ht="15" hidden="false" customHeight="false" outlineLevel="0" collapsed="false">
      <c r="A140" s="22" t="s">
        <v>17</v>
      </c>
      <c r="B140" s="22" t="s">
        <v>335</v>
      </c>
      <c r="C140" s="22" t="s">
        <v>208</v>
      </c>
      <c r="D140" s="35" t="n">
        <v>0.062755</v>
      </c>
    </row>
    <row r="141" customFormat="false" ht="15" hidden="false" customHeight="false" outlineLevel="0" collapsed="false">
      <c r="A141" s="24" t="s">
        <v>17</v>
      </c>
      <c r="B141" s="24" t="s">
        <v>215</v>
      </c>
      <c r="C141" s="24" t="s">
        <v>203</v>
      </c>
      <c r="D141" s="36" t="n">
        <v>0.047345</v>
      </c>
    </row>
    <row r="142" customFormat="false" ht="15" hidden="false" customHeight="false" outlineLevel="0" collapsed="false">
      <c r="A142" s="22" t="s">
        <v>17</v>
      </c>
      <c r="B142" s="22" t="s">
        <v>336</v>
      </c>
      <c r="C142" s="22" t="s">
        <v>214</v>
      </c>
      <c r="D142" s="35" t="n">
        <v>0.035745</v>
      </c>
    </row>
    <row r="143" customFormat="false" ht="15" hidden="false" customHeight="false" outlineLevel="0" collapsed="false">
      <c r="A143" s="24" t="s">
        <v>17</v>
      </c>
      <c r="B143" s="24" t="s">
        <v>217</v>
      </c>
      <c r="C143" s="24" t="s">
        <v>214</v>
      </c>
      <c r="D143" s="36" t="n">
        <v>0.050755</v>
      </c>
    </row>
    <row r="144" customFormat="false" ht="15" hidden="false" customHeight="false" outlineLevel="0" collapsed="false">
      <c r="A144" s="22" t="s">
        <v>17</v>
      </c>
      <c r="B144" s="22" t="s">
        <v>337</v>
      </c>
      <c r="C144" s="22" t="s">
        <v>208</v>
      </c>
      <c r="D144" s="35" t="n">
        <v>0.050625</v>
      </c>
    </row>
    <row r="145" customFormat="false" ht="15" hidden="false" customHeight="false" outlineLevel="0" collapsed="false">
      <c r="A145" s="24" t="s">
        <v>17</v>
      </c>
      <c r="B145" s="24" t="s">
        <v>218</v>
      </c>
      <c r="C145" s="24" t="s">
        <v>203</v>
      </c>
      <c r="D145" s="36" t="n">
        <v>0.079125</v>
      </c>
    </row>
    <row r="146" customFormat="false" ht="15" hidden="false" customHeight="false" outlineLevel="0" collapsed="false">
      <c r="A146" s="22" t="s">
        <v>17</v>
      </c>
      <c r="B146" s="22" t="s">
        <v>219</v>
      </c>
      <c r="C146" s="22" t="s">
        <v>203</v>
      </c>
      <c r="D146" s="35" t="n">
        <v>0.072875</v>
      </c>
    </row>
    <row r="147" customFormat="false" ht="15" hidden="false" customHeight="false" outlineLevel="0" collapsed="false">
      <c r="A147" s="24" t="s">
        <v>17</v>
      </c>
      <c r="B147" s="24" t="s">
        <v>338</v>
      </c>
      <c r="C147" s="24" t="s">
        <v>208</v>
      </c>
      <c r="D147" s="36" t="n">
        <v>0.09832</v>
      </c>
    </row>
    <row r="148" customFormat="false" ht="15" hidden="false" customHeight="false" outlineLevel="0" collapsed="false">
      <c r="A148" s="22" t="s">
        <v>17</v>
      </c>
      <c r="B148" s="22" t="s">
        <v>220</v>
      </c>
      <c r="C148" s="22" t="s">
        <v>208</v>
      </c>
      <c r="D148" s="35" t="n">
        <v>0.069955</v>
      </c>
    </row>
    <row r="149" customFormat="false" ht="15" hidden="false" customHeight="false" outlineLevel="0" collapsed="false">
      <c r="A149" s="24" t="s">
        <v>17</v>
      </c>
      <c r="B149" s="24" t="s">
        <v>221</v>
      </c>
      <c r="C149" s="24" t="s">
        <v>203</v>
      </c>
      <c r="D149" s="36" t="n">
        <v>0.058495</v>
      </c>
    </row>
    <row r="150" customFormat="false" ht="15" hidden="false" customHeight="false" outlineLevel="0" collapsed="false">
      <c r="A150" s="22" t="s">
        <v>17</v>
      </c>
      <c r="B150" s="22" t="s">
        <v>224</v>
      </c>
      <c r="C150" s="22" t="s">
        <v>203</v>
      </c>
      <c r="D150" s="35" t="n">
        <v>0.070565</v>
      </c>
    </row>
    <row r="151" customFormat="false" ht="15" hidden="false" customHeight="false" outlineLevel="0" collapsed="false">
      <c r="A151" s="24" t="s">
        <v>17</v>
      </c>
      <c r="B151" s="24" t="s">
        <v>226</v>
      </c>
      <c r="C151" s="24" t="s">
        <v>203</v>
      </c>
      <c r="D151" s="36" t="n">
        <v>0.07329</v>
      </c>
    </row>
    <row r="152" customFormat="false" ht="15" hidden="false" customHeight="false" outlineLevel="0" collapsed="false">
      <c r="A152" s="22" t="s">
        <v>17</v>
      </c>
      <c r="B152" s="22" t="s">
        <v>339</v>
      </c>
      <c r="C152" s="22" t="s">
        <v>214</v>
      </c>
      <c r="D152" s="35" t="n">
        <v>0.049965</v>
      </c>
    </row>
    <row r="153" customFormat="false" ht="15" hidden="false" customHeight="false" outlineLevel="0" collapsed="false">
      <c r="A153" s="24" t="s">
        <v>17</v>
      </c>
      <c r="B153" s="24" t="s">
        <v>227</v>
      </c>
      <c r="C153" s="24" t="s">
        <v>206</v>
      </c>
      <c r="D153" s="36" t="n">
        <v>0.042205</v>
      </c>
    </row>
    <row r="154" customFormat="false" ht="15" hidden="false" customHeight="false" outlineLevel="0" collapsed="false">
      <c r="A154" s="22" t="s">
        <v>17</v>
      </c>
      <c r="B154" s="22" t="s">
        <v>228</v>
      </c>
      <c r="C154" s="22" t="s">
        <v>203</v>
      </c>
      <c r="D154" s="35" t="n">
        <v>0.041475</v>
      </c>
    </row>
    <row r="155" customFormat="false" ht="15" hidden="false" customHeight="false" outlineLevel="0" collapsed="false">
      <c r="A155" s="24" t="s">
        <v>17</v>
      </c>
      <c r="B155" s="24" t="s">
        <v>340</v>
      </c>
      <c r="C155" s="24" t="s">
        <v>214</v>
      </c>
      <c r="D155" s="36" t="n">
        <v>0.05679</v>
      </c>
    </row>
    <row r="156" customFormat="false" ht="15" hidden="false" customHeight="false" outlineLevel="0" collapsed="false">
      <c r="A156" s="22" t="s">
        <v>17</v>
      </c>
      <c r="B156" s="22" t="s">
        <v>230</v>
      </c>
      <c r="C156" s="22" t="s">
        <v>203</v>
      </c>
      <c r="D156" s="35" t="n">
        <v>0.047945</v>
      </c>
    </row>
    <row r="157" customFormat="false" ht="15" hidden="false" customHeight="false" outlineLevel="0" collapsed="false">
      <c r="A157" s="24" t="s">
        <v>17</v>
      </c>
      <c r="B157" s="24" t="s">
        <v>232</v>
      </c>
      <c r="C157" s="24" t="s">
        <v>208</v>
      </c>
      <c r="D157" s="36" t="n">
        <v>0.078355</v>
      </c>
    </row>
    <row r="158" customFormat="false" ht="15" hidden="false" customHeight="false" outlineLevel="0" collapsed="false">
      <c r="A158" s="22" t="s">
        <v>17</v>
      </c>
      <c r="B158" s="22" t="s">
        <v>233</v>
      </c>
      <c r="C158" s="22" t="s">
        <v>203</v>
      </c>
      <c r="D158" s="35" t="n">
        <v>0.054705</v>
      </c>
    </row>
    <row r="159" customFormat="false" ht="15" hidden="false" customHeight="false" outlineLevel="0" collapsed="false">
      <c r="A159" s="24" t="s">
        <v>17</v>
      </c>
      <c r="B159" s="24" t="s">
        <v>234</v>
      </c>
      <c r="C159" s="24" t="s">
        <v>214</v>
      </c>
      <c r="D159" s="36" t="n">
        <v>0.056265</v>
      </c>
    </row>
    <row r="160" customFormat="false" ht="15" hidden="false" customHeight="false" outlineLevel="0" collapsed="false">
      <c r="A160" s="22" t="s">
        <v>17</v>
      </c>
      <c r="B160" s="22" t="s">
        <v>236</v>
      </c>
      <c r="C160" s="22" t="s">
        <v>208</v>
      </c>
      <c r="D160" s="35" t="n">
        <v>0.045035</v>
      </c>
    </row>
    <row r="161" customFormat="false" ht="15" hidden="false" customHeight="false" outlineLevel="0" collapsed="false">
      <c r="A161" s="24" t="s">
        <v>18</v>
      </c>
      <c r="B161" s="24" t="s">
        <v>341</v>
      </c>
      <c r="C161" s="24" t="s">
        <v>206</v>
      </c>
      <c r="D161" s="36" t="n">
        <v>0.082295</v>
      </c>
    </row>
    <row r="162" customFormat="false" ht="15" hidden="false" customHeight="false" outlineLevel="0" collapsed="false">
      <c r="A162" s="22" t="s">
        <v>18</v>
      </c>
      <c r="B162" s="22" t="s">
        <v>342</v>
      </c>
      <c r="C162" s="22" t="s">
        <v>203</v>
      </c>
      <c r="D162" s="35" t="n">
        <v>0.02775</v>
      </c>
    </row>
    <row r="163" customFormat="false" ht="15" hidden="false" customHeight="false" outlineLevel="0" collapsed="false">
      <c r="A163" s="24" t="s">
        <v>18</v>
      </c>
      <c r="B163" s="24" t="s">
        <v>343</v>
      </c>
      <c r="C163" s="24" t="s">
        <v>206</v>
      </c>
      <c r="D163" s="36" t="n">
        <v>0.04943</v>
      </c>
    </row>
    <row r="164" customFormat="false" ht="15" hidden="false" customHeight="false" outlineLevel="0" collapsed="false">
      <c r="A164" s="22" t="s">
        <v>18</v>
      </c>
      <c r="B164" s="22" t="s">
        <v>344</v>
      </c>
      <c r="C164" s="22" t="s">
        <v>203</v>
      </c>
      <c r="D164" s="35" t="n">
        <v>0.05505</v>
      </c>
    </row>
    <row r="165" customFormat="false" ht="15" hidden="false" customHeight="false" outlineLevel="0" collapsed="false">
      <c r="A165" s="24" t="s">
        <v>18</v>
      </c>
      <c r="B165" s="24" t="s">
        <v>211</v>
      </c>
      <c r="C165" s="24" t="s">
        <v>203</v>
      </c>
      <c r="D165" s="36" t="n">
        <v>0.05962</v>
      </c>
    </row>
    <row r="166" customFormat="false" ht="15" hidden="false" customHeight="false" outlineLevel="0" collapsed="false">
      <c r="A166" s="22" t="s">
        <v>18</v>
      </c>
      <c r="B166" s="22" t="s">
        <v>345</v>
      </c>
      <c r="C166" s="22" t="s">
        <v>203</v>
      </c>
      <c r="D166" s="35" t="n">
        <v>0.062205</v>
      </c>
    </row>
    <row r="167" customFormat="false" ht="15" hidden="false" customHeight="false" outlineLevel="0" collapsed="false">
      <c r="A167" s="24" t="s">
        <v>18</v>
      </c>
      <c r="B167" s="24" t="s">
        <v>346</v>
      </c>
      <c r="C167" s="24" t="s">
        <v>203</v>
      </c>
      <c r="D167" s="36" t="n">
        <v>0.051175</v>
      </c>
    </row>
    <row r="168" customFormat="false" ht="15" hidden="false" customHeight="false" outlineLevel="0" collapsed="false">
      <c r="A168" s="22" t="s">
        <v>18</v>
      </c>
      <c r="B168" s="22" t="s">
        <v>347</v>
      </c>
      <c r="C168" s="22" t="s">
        <v>208</v>
      </c>
      <c r="D168" s="35" t="n">
        <v>0.05306</v>
      </c>
    </row>
    <row r="169" customFormat="false" ht="15" hidden="false" customHeight="false" outlineLevel="0" collapsed="false">
      <c r="A169" s="24" t="s">
        <v>18</v>
      </c>
      <c r="B169" s="24" t="s">
        <v>348</v>
      </c>
      <c r="C169" s="24" t="s">
        <v>208</v>
      </c>
      <c r="D169" s="36" t="n">
        <v>0.056775</v>
      </c>
    </row>
    <row r="170" customFormat="false" ht="15" hidden="false" customHeight="false" outlineLevel="0" collapsed="false">
      <c r="A170" s="22" t="s">
        <v>18</v>
      </c>
      <c r="B170" s="22" t="s">
        <v>349</v>
      </c>
      <c r="C170" s="22" t="s">
        <v>203</v>
      </c>
      <c r="D170" s="35" t="n">
        <v>0.127645</v>
      </c>
    </row>
    <row r="171" customFormat="false" ht="15" hidden="false" customHeight="false" outlineLevel="0" collapsed="false">
      <c r="A171" s="24" t="s">
        <v>18</v>
      </c>
      <c r="B171" s="24" t="s">
        <v>350</v>
      </c>
      <c r="C171" s="24" t="s">
        <v>206</v>
      </c>
      <c r="D171" s="36" t="n">
        <v>0.032265</v>
      </c>
    </row>
    <row r="172" customFormat="false" ht="15" hidden="false" customHeight="false" outlineLevel="0" collapsed="false">
      <c r="A172" s="22" t="s">
        <v>18</v>
      </c>
      <c r="B172" s="22" t="s">
        <v>351</v>
      </c>
      <c r="C172" s="22" t="s">
        <v>203</v>
      </c>
      <c r="D172" s="35" t="n">
        <v>0.07221</v>
      </c>
    </row>
    <row r="173" customFormat="false" ht="15" hidden="false" customHeight="false" outlineLevel="0" collapsed="false">
      <c r="A173" s="24" t="s">
        <v>18</v>
      </c>
      <c r="B173" s="24" t="s">
        <v>352</v>
      </c>
      <c r="C173" s="24" t="s">
        <v>203</v>
      </c>
      <c r="D173" s="36" t="n">
        <v>0.08139</v>
      </c>
    </row>
    <row r="174" customFormat="false" ht="15" hidden="false" customHeight="false" outlineLevel="0" collapsed="false">
      <c r="A174" s="22" t="s">
        <v>18</v>
      </c>
      <c r="B174" s="22" t="s">
        <v>353</v>
      </c>
      <c r="C174" s="22" t="s">
        <v>203</v>
      </c>
      <c r="D174" s="35" t="n">
        <v>0.05193</v>
      </c>
    </row>
    <row r="175" customFormat="false" ht="15" hidden="false" customHeight="false" outlineLevel="0" collapsed="false">
      <c r="A175" s="24" t="s">
        <v>18</v>
      </c>
      <c r="B175" s="24" t="s">
        <v>354</v>
      </c>
      <c r="C175" s="24" t="s">
        <v>203</v>
      </c>
      <c r="D175" s="36" t="n">
        <v>0.05942</v>
      </c>
    </row>
    <row r="176" customFormat="false" ht="15" hidden="false" customHeight="false" outlineLevel="0" collapsed="false">
      <c r="A176" s="22" t="s">
        <v>18</v>
      </c>
      <c r="B176" s="22" t="s">
        <v>355</v>
      </c>
      <c r="C176" s="22" t="s">
        <v>203</v>
      </c>
      <c r="D176" s="35" t="n">
        <v>0.05986</v>
      </c>
    </row>
    <row r="177" customFormat="false" ht="15" hidden="false" customHeight="false" outlineLevel="0" collapsed="false">
      <c r="A177" s="24" t="s">
        <v>18</v>
      </c>
      <c r="B177" s="24" t="s">
        <v>356</v>
      </c>
      <c r="C177" s="24" t="s">
        <v>203</v>
      </c>
      <c r="D177" s="36" t="n">
        <v>0.05349</v>
      </c>
    </row>
    <row r="178" customFormat="false" ht="15" hidden="false" customHeight="false" outlineLevel="0" collapsed="false">
      <c r="A178" s="22" t="s">
        <v>18</v>
      </c>
      <c r="B178" s="22" t="s">
        <v>357</v>
      </c>
      <c r="C178" s="22" t="s">
        <v>206</v>
      </c>
      <c r="D178" s="35" t="n">
        <v>0.05049</v>
      </c>
    </row>
    <row r="179" customFormat="false" ht="15" hidden="false" customHeight="false" outlineLevel="0" collapsed="false">
      <c r="A179" s="24" t="s">
        <v>18</v>
      </c>
      <c r="B179" s="24" t="s">
        <v>358</v>
      </c>
      <c r="C179" s="24" t="s">
        <v>203</v>
      </c>
      <c r="D179" s="36" t="n">
        <v>0.08511</v>
      </c>
    </row>
    <row r="180" customFormat="false" ht="15" hidden="false" customHeight="false" outlineLevel="0" collapsed="false">
      <c r="A180" s="22" t="s">
        <v>18</v>
      </c>
      <c r="B180" s="22" t="s">
        <v>359</v>
      </c>
      <c r="C180" s="22" t="s">
        <v>208</v>
      </c>
      <c r="D180" s="35" t="n">
        <v>0.053185</v>
      </c>
    </row>
    <row r="181" customFormat="false" ht="15" hidden="false" customHeight="false" outlineLevel="0" collapsed="false">
      <c r="A181" s="24" t="s">
        <v>18</v>
      </c>
      <c r="B181" s="24" t="s">
        <v>360</v>
      </c>
      <c r="C181" s="24" t="s">
        <v>206</v>
      </c>
      <c r="D181" s="36" t="n">
        <v>0.042075</v>
      </c>
    </row>
    <row r="182" customFormat="false" ht="15" hidden="false" customHeight="false" outlineLevel="0" collapsed="false">
      <c r="A182" s="22" t="s">
        <v>18</v>
      </c>
      <c r="B182" s="22" t="s">
        <v>361</v>
      </c>
      <c r="C182" s="22" t="s">
        <v>203</v>
      </c>
      <c r="D182" s="35" t="n">
        <v>0.071535</v>
      </c>
    </row>
    <row r="183" customFormat="false" ht="15" hidden="false" customHeight="false" outlineLevel="0" collapsed="false">
      <c r="A183" s="24" t="s">
        <v>18</v>
      </c>
      <c r="B183" s="24" t="s">
        <v>362</v>
      </c>
      <c r="C183" s="24" t="s">
        <v>214</v>
      </c>
      <c r="D183" s="36" t="n">
        <v>0.065345</v>
      </c>
    </row>
    <row r="184" customFormat="false" ht="15" hidden="false" customHeight="false" outlineLevel="0" collapsed="false">
      <c r="A184" s="22" t="s">
        <v>18</v>
      </c>
      <c r="B184" s="22" t="s">
        <v>363</v>
      </c>
      <c r="C184" s="22" t="s">
        <v>203</v>
      </c>
      <c r="D184" s="35" t="n">
        <v>0.03795</v>
      </c>
    </row>
    <row r="185" customFormat="false" ht="15" hidden="false" customHeight="false" outlineLevel="0" collapsed="false">
      <c r="A185" s="24" t="s">
        <v>18</v>
      </c>
      <c r="B185" s="24" t="s">
        <v>364</v>
      </c>
      <c r="C185" s="24" t="s">
        <v>208</v>
      </c>
      <c r="D185" s="36" t="n">
        <v>0.06456</v>
      </c>
    </row>
    <row r="186" customFormat="false" ht="15" hidden="false" customHeight="false" outlineLevel="0" collapsed="false">
      <c r="A186" s="22" t="s">
        <v>18</v>
      </c>
      <c r="B186" s="22" t="s">
        <v>365</v>
      </c>
      <c r="C186" s="22" t="s">
        <v>214</v>
      </c>
      <c r="D186" s="35" t="n">
        <v>0.05663</v>
      </c>
    </row>
    <row r="187" customFormat="false" ht="15" hidden="false" customHeight="false" outlineLevel="0" collapsed="false">
      <c r="A187" s="24" t="s">
        <v>18</v>
      </c>
      <c r="B187" s="24" t="s">
        <v>366</v>
      </c>
      <c r="C187" s="24" t="s">
        <v>203</v>
      </c>
      <c r="D187" s="36" t="n">
        <v>0.05265</v>
      </c>
    </row>
    <row r="188" customFormat="false" ht="15" hidden="false" customHeight="false" outlineLevel="0" collapsed="false">
      <c r="A188" s="22" t="s">
        <v>18</v>
      </c>
      <c r="B188" s="22" t="s">
        <v>367</v>
      </c>
      <c r="C188" s="22" t="s">
        <v>203</v>
      </c>
      <c r="D188" s="35" t="n">
        <v>0.034525</v>
      </c>
    </row>
    <row r="189" customFormat="false" ht="15" hidden="false" customHeight="false" outlineLevel="0" collapsed="false">
      <c r="A189" s="24" t="s">
        <v>18</v>
      </c>
      <c r="B189" s="24" t="s">
        <v>368</v>
      </c>
      <c r="C189" s="24" t="s">
        <v>203</v>
      </c>
      <c r="D189" s="36" t="n">
        <v>0.02771</v>
      </c>
    </row>
    <row r="190" customFormat="false" ht="15" hidden="false" customHeight="false" outlineLevel="0" collapsed="false">
      <c r="A190" s="22" t="s">
        <v>18</v>
      </c>
      <c r="B190" s="22" t="s">
        <v>369</v>
      </c>
      <c r="C190" s="22" t="s">
        <v>208</v>
      </c>
      <c r="D190" s="35" t="n">
        <v>0.05863</v>
      </c>
    </row>
    <row r="191" customFormat="false" ht="15" hidden="false" customHeight="false" outlineLevel="0" collapsed="false">
      <c r="A191" s="24" t="s">
        <v>18</v>
      </c>
      <c r="B191" s="24" t="s">
        <v>370</v>
      </c>
      <c r="C191" s="24" t="s">
        <v>214</v>
      </c>
      <c r="D191" s="36" t="n">
        <v>0.063345</v>
      </c>
    </row>
    <row r="192" customFormat="false" ht="15" hidden="false" customHeight="false" outlineLevel="0" collapsed="false">
      <c r="A192" s="22" t="s">
        <v>19</v>
      </c>
      <c r="B192" s="22" t="s">
        <v>341</v>
      </c>
      <c r="C192" s="22" t="s">
        <v>206</v>
      </c>
      <c r="D192" s="35" t="n">
        <v>0.09506</v>
      </c>
    </row>
    <row r="193" customFormat="false" ht="15" hidden="false" customHeight="false" outlineLevel="0" collapsed="false">
      <c r="A193" s="24" t="s">
        <v>19</v>
      </c>
      <c r="B193" s="24" t="s">
        <v>371</v>
      </c>
      <c r="C193" s="24" t="s">
        <v>206</v>
      </c>
      <c r="D193" s="36" t="n">
        <v>0.05662</v>
      </c>
    </row>
    <row r="194" customFormat="false" ht="15" hidden="false" customHeight="false" outlineLevel="0" collapsed="false">
      <c r="A194" s="22" t="s">
        <v>19</v>
      </c>
      <c r="B194" s="22" t="s">
        <v>372</v>
      </c>
      <c r="C194" s="22" t="s">
        <v>206</v>
      </c>
      <c r="D194" s="35" t="n">
        <v>0.035365</v>
      </c>
    </row>
    <row r="195" customFormat="false" ht="15" hidden="false" customHeight="false" outlineLevel="0" collapsed="false">
      <c r="A195" s="24" t="s">
        <v>19</v>
      </c>
      <c r="B195" s="24" t="s">
        <v>373</v>
      </c>
      <c r="C195" s="24" t="s">
        <v>208</v>
      </c>
      <c r="D195" s="36" t="n">
        <v>0.065615</v>
      </c>
    </row>
    <row r="196" customFormat="false" ht="15" hidden="false" customHeight="false" outlineLevel="0" collapsed="false">
      <c r="A196" s="22" t="s">
        <v>19</v>
      </c>
      <c r="B196" s="22" t="s">
        <v>374</v>
      </c>
      <c r="C196" s="22" t="s">
        <v>203</v>
      </c>
      <c r="D196" s="35" t="n">
        <v>0.069515</v>
      </c>
    </row>
    <row r="197" customFormat="false" ht="15" hidden="false" customHeight="false" outlineLevel="0" collapsed="false">
      <c r="A197" s="24" t="s">
        <v>19</v>
      </c>
      <c r="B197" s="24" t="s">
        <v>375</v>
      </c>
      <c r="C197" s="24" t="s">
        <v>214</v>
      </c>
      <c r="D197" s="36" t="n">
        <v>0.04292</v>
      </c>
    </row>
    <row r="198" customFormat="false" ht="15" hidden="false" customHeight="false" outlineLevel="0" collapsed="false">
      <c r="A198" s="22" t="s">
        <v>19</v>
      </c>
      <c r="B198" s="22" t="s">
        <v>376</v>
      </c>
      <c r="C198" s="22" t="s">
        <v>203</v>
      </c>
      <c r="D198" s="35" t="n">
        <v>0.061865</v>
      </c>
    </row>
    <row r="199" customFormat="false" ht="15" hidden="false" customHeight="false" outlineLevel="0" collapsed="false">
      <c r="A199" s="24" t="s">
        <v>19</v>
      </c>
      <c r="B199" s="24" t="s">
        <v>377</v>
      </c>
      <c r="C199" s="24" t="s">
        <v>206</v>
      </c>
      <c r="D199" s="36" t="n">
        <v>0.076205</v>
      </c>
    </row>
    <row r="200" customFormat="false" ht="15" hidden="false" customHeight="false" outlineLevel="0" collapsed="false">
      <c r="A200" s="22" t="s">
        <v>19</v>
      </c>
      <c r="B200" s="22" t="s">
        <v>378</v>
      </c>
      <c r="C200" s="22" t="s">
        <v>203</v>
      </c>
      <c r="D200" s="35" t="n">
        <v>0.108405</v>
      </c>
    </row>
    <row r="201" customFormat="false" ht="15" hidden="false" customHeight="false" outlineLevel="0" collapsed="false">
      <c r="A201" s="24" t="s">
        <v>19</v>
      </c>
      <c r="B201" s="24" t="s">
        <v>379</v>
      </c>
      <c r="C201" s="24" t="s">
        <v>214</v>
      </c>
      <c r="D201" s="36" t="n">
        <v>0.06848</v>
      </c>
    </row>
    <row r="202" customFormat="false" ht="15" hidden="false" customHeight="false" outlineLevel="0" collapsed="false">
      <c r="A202" s="22" t="s">
        <v>19</v>
      </c>
      <c r="B202" s="22" t="s">
        <v>380</v>
      </c>
      <c r="C202" s="22" t="s">
        <v>203</v>
      </c>
      <c r="D202" s="35" t="n">
        <v>0.071075</v>
      </c>
    </row>
    <row r="203" customFormat="false" ht="15" hidden="false" customHeight="false" outlineLevel="0" collapsed="false">
      <c r="A203" s="24" t="s">
        <v>19</v>
      </c>
      <c r="B203" s="24" t="s">
        <v>381</v>
      </c>
      <c r="C203" s="24" t="s">
        <v>206</v>
      </c>
      <c r="D203" s="36" t="n">
        <v>0.029925</v>
      </c>
    </row>
    <row r="204" customFormat="false" ht="15" hidden="false" customHeight="false" outlineLevel="0" collapsed="false">
      <c r="A204" s="22" t="s">
        <v>19</v>
      </c>
      <c r="B204" s="22" t="s">
        <v>382</v>
      </c>
      <c r="C204" s="22" t="s">
        <v>208</v>
      </c>
      <c r="D204" s="35" t="n">
        <v>0.07052</v>
      </c>
    </row>
    <row r="205" customFormat="false" ht="15" hidden="false" customHeight="false" outlineLevel="0" collapsed="false">
      <c r="A205" s="24" t="s">
        <v>19</v>
      </c>
      <c r="B205" s="24" t="s">
        <v>223</v>
      </c>
      <c r="C205" s="24" t="s">
        <v>208</v>
      </c>
      <c r="D205" s="36" t="n">
        <v>0.027195</v>
      </c>
    </row>
    <row r="206" customFormat="false" ht="15" hidden="false" customHeight="false" outlineLevel="0" collapsed="false">
      <c r="A206" s="22" t="s">
        <v>19</v>
      </c>
      <c r="B206" s="22" t="s">
        <v>383</v>
      </c>
      <c r="C206" s="22" t="s">
        <v>203</v>
      </c>
      <c r="D206" s="35" t="n">
        <v>0.09369</v>
      </c>
    </row>
    <row r="207" customFormat="false" ht="15" hidden="false" customHeight="false" outlineLevel="0" collapsed="false">
      <c r="A207" s="24" t="s">
        <v>19</v>
      </c>
      <c r="B207" s="24" t="s">
        <v>384</v>
      </c>
      <c r="C207" s="24" t="s">
        <v>203</v>
      </c>
      <c r="D207" s="36" t="n">
        <v>0.13997</v>
      </c>
    </row>
    <row r="208" customFormat="false" ht="15" hidden="false" customHeight="false" outlineLevel="0" collapsed="false">
      <c r="A208" s="22" t="s">
        <v>19</v>
      </c>
      <c r="B208" s="22" t="s">
        <v>385</v>
      </c>
      <c r="C208" s="22" t="s">
        <v>208</v>
      </c>
      <c r="D208" s="35" t="n">
        <v>0.044975</v>
      </c>
    </row>
    <row r="209" customFormat="false" ht="15" hidden="false" customHeight="false" outlineLevel="0" collapsed="false">
      <c r="A209" s="24" t="s">
        <v>19</v>
      </c>
      <c r="B209" s="24" t="s">
        <v>386</v>
      </c>
      <c r="C209" s="24" t="s">
        <v>203</v>
      </c>
      <c r="D209" s="36" t="n">
        <v>0.047735</v>
      </c>
    </row>
    <row r="210" customFormat="false" ht="15" hidden="false" customHeight="false" outlineLevel="0" collapsed="false">
      <c r="A210" s="22" t="s">
        <v>19</v>
      </c>
      <c r="B210" s="22" t="s">
        <v>387</v>
      </c>
      <c r="C210" s="22" t="s">
        <v>208</v>
      </c>
      <c r="D210" s="35" t="n">
        <v>0.059435</v>
      </c>
    </row>
    <row r="211" customFormat="false" ht="15" hidden="false" customHeight="false" outlineLevel="0" collapsed="false">
      <c r="A211" s="24" t="s">
        <v>19</v>
      </c>
      <c r="B211" s="24" t="s">
        <v>388</v>
      </c>
      <c r="C211" s="24" t="s">
        <v>203</v>
      </c>
      <c r="D211" s="36" t="n">
        <v>0.04428</v>
      </c>
    </row>
    <row r="212" customFormat="false" ht="15" hidden="false" customHeight="false" outlineLevel="0" collapsed="false">
      <c r="A212" s="22" t="s">
        <v>19</v>
      </c>
      <c r="B212" s="22" t="s">
        <v>389</v>
      </c>
      <c r="C212" s="22" t="s">
        <v>203</v>
      </c>
      <c r="D212" s="35" t="n">
        <v>0.03506</v>
      </c>
    </row>
    <row r="213" customFormat="false" ht="15" hidden="false" customHeight="false" outlineLevel="0" collapsed="false">
      <c r="A213" s="24" t="s">
        <v>19</v>
      </c>
      <c r="B213" s="24" t="s">
        <v>390</v>
      </c>
      <c r="C213" s="24" t="s">
        <v>203</v>
      </c>
      <c r="D213" s="36" t="n">
        <v>0.03525</v>
      </c>
    </row>
    <row r="214" customFormat="false" ht="15" hidden="false" customHeight="false" outlineLevel="0" collapsed="false">
      <c r="A214" s="22" t="s">
        <v>19</v>
      </c>
      <c r="B214" s="22" t="s">
        <v>391</v>
      </c>
      <c r="C214" s="22" t="s">
        <v>206</v>
      </c>
      <c r="D214" s="35" t="n">
        <v>0.042645</v>
      </c>
    </row>
    <row r="215" customFormat="false" ht="15" hidden="false" customHeight="false" outlineLevel="0" collapsed="false">
      <c r="A215" s="24" t="s">
        <v>19</v>
      </c>
      <c r="B215" s="24" t="s">
        <v>392</v>
      </c>
      <c r="C215" s="24" t="s">
        <v>208</v>
      </c>
      <c r="D215" s="36" t="n">
        <v>0.06172</v>
      </c>
    </row>
    <row r="216" customFormat="false" ht="15" hidden="false" customHeight="false" outlineLevel="0" collapsed="false">
      <c r="A216" s="22" t="s">
        <v>19</v>
      </c>
      <c r="B216" s="22" t="s">
        <v>393</v>
      </c>
      <c r="C216" s="22" t="s">
        <v>203</v>
      </c>
      <c r="D216" s="35" t="n">
        <v>0.159485</v>
      </c>
    </row>
    <row r="217" customFormat="false" ht="15" hidden="false" customHeight="false" outlineLevel="0" collapsed="false">
      <c r="A217" s="24" t="s">
        <v>19</v>
      </c>
      <c r="B217" s="24" t="s">
        <v>394</v>
      </c>
      <c r="C217" s="24" t="s">
        <v>203</v>
      </c>
      <c r="D217" s="36" t="n">
        <v>0.168175</v>
      </c>
    </row>
    <row r="218" customFormat="false" ht="15" hidden="false" customHeight="false" outlineLevel="0" collapsed="false">
      <c r="A218" s="22" t="s">
        <v>19</v>
      </c>
      <c r="B218" s="22" t="s">
        <v>395</v>
      </c>
      <c r="C218" s="22" t="s">
        <v>208</v>
      </c>
      <c r="D218" s="35" t="n">
        <v>0.01579</v>
      </c>
    </row>
    <row r="219" customFormat="false" ht="15" hidden="false" customHeight="false" outlineLevel="0" collapsed="false">
      <c r="A219" s="24" t="s">
        <v>19</v>
      </c>
      <c r="B219" s="24" t="s">
        <v>396</v>
      </c>
      <c r="C219" s="24" t="s">
        <v>203</v>
      </c>
      <c r="D219" s="36" t="n">
        <v>0.02139</v>
      </c>
    </row>
    <row r="220" customFormat="false" ht="15" hidden="false" customHeight="false" outlineLevel="0" collapsed="false">
      <c r="A220" s="22" t="s">
        <v>19</v>
      </c>
      <c r="B220" s="22" t="s">
        <v>397</v>
      </c>
      <c r="C220" s="22" t="s">
        <v>208</v>
      </c>
      <c r="D220" s="35" t="n">
        <v>0.054305</v>
      </c>
    </row>
    <row r="221" customFormat="false" ht="15" hidden="false" customHeight="false" outlineLevel="0" collapsed="false">
      <c r="A221" s="24" t="s">
        <v>19</v>
      </c>
      <c r="B221" s="24" t="s">
        <v>398</v>
      </c>
      <c r="C221" s="24" t="s">
        <v>214</v>
      </c>
      <c r="D221" s="36" t="n">
        <v>0.084635</v>
      </c>
    </row>
    <row r="222" customFormat="false" ht="15" hidden="false" customHeight="false" outlineLevel="0" collapsed="false">
      <c r="A222" s="22" t="s">
        <v>19</v>
      </c>
      <c r="B222" s="22" t="s">
        <v>399</v>
      </c>
      <c r="C222" s="22" t="s">
        <v>214</v>
      </c>
      <c r="D222" s="35" t="n">
        <v>0.04421</v>
      </c>
    </row>
    <row r="223" customFormat="false" ht="15" hidden="false" customHeight="false" outlineLevel="0" collapsed="false">
      <c r="A223" s="24" t="s">
        <v>20</v>
      </c>
      <c r="B223" s="24" t="s">
        <v>341</v>
      </c>
      <c r="C223" s="24" t="s">
        <v>206</v>
      </c>
      <c r="D223" s="36" t="n">
        <v>0.059255</v>
      </c>
    </row>
    <row r="224" customFormat="false" ht="15" hidden="false" customHeight="false" outlineLevel="0" collapsed="false">
      <c r="A224" s="22" t="s">
        <v>20</v>
      </c>
      <c r="B224" s="22" t="s">
        <v>400</v>
      </c>
      <c r="C224" s="22" t="s">
        <v>208</v>
      </c>
      <c r="D224" s="35" t="n">
        <v>0.06279</v>
      </c>
    </row>
    <row r="225" customFormat="false" ht="15" hidden="false" customHeight="false" outlineLevel="0" collapsed="false">
      <c r="A225" s="24" t="s">
        <v>20</v>
      </c>
      <c r="B225" s="24" t="s">
        <v>401</v>
      </c>
      <c r="C225" s="24" t="s">
        <v>208</v>
      </c>
      <c r="D225" s="36" t="n">
        <v>0.067635</v>
      </c>
    </row>
    <row r="226" customFormat="false" ht="15" hidden="false" customHeight="false" outlineLevel="0" collapsed="false">
      <c r="A226" s="22" t="s">
        <v>20</v>
      </c>
      <c r="B226" s="22" t="s">
        <v>402</v>
      </c>
      <c r="C226" s="22" t="s">
        <v>203</v>
      </c>
      <c r="D226" s="35" t="n">
        <v>0.095855</v>
      </c>
    </row>
    <row r="227" customFormat="false" ht="15" hidden="false" customHeight="false" outlineLevel="0" collapsed="false">
      <c r="A227" s="24" t="s">
        <v>20</v>
      </c>
      <c r="B227" s="24" t="s">
        <v>343</v>
      </c>
      <c r="C227" s="24" t="s">
        <v>206</v>
      </c>
      <c r="D227" s="36" t="n">
        <v>0.07762</v>
      </c>
    </row>
    <row r="228" customFormat="false" ht="15" hidden="false" customHeight="false" outlineLevel="0" collapsed="false">
      <c r="A228" s="22" t="s">
        <v>20</v>
      </c>
      <c r="B228" s="22" t="s">
        <v>403</v>
      </c>
      <c r="C228" s="22" t="s">
        <v>203</v>
      </c>
      <c r="D228" s="35" t="n">
        <v>0.07349</v>
      </c>
    </row>
    <row r="229" customFormat="false" ht="15" hidden="false" customHeight="false" outlineLevel="0" collapsed="false">
      <c r="A229" s="24" t="s">
        <v>20</v>
      </c>
      <c r="B229" s="24" t="s">
        <v>404</v>
      </c>
      <c r="C229" s="24" t="s">
        <v>203</v>
      </c>
      <c r="D229" s="36" t="n">
        <v>0.080705</v>
      </c>
    </row>
    <row r="230" customFormat="false" ht="15" hidden="false" customHeight="false" outlineLevel="0" collapsed="false">
      <c r="A230" s="22" t="s">
        <v>20</v>
      </c>
      <c r="B230" s="22" t="s">
        <v>405</v>
      </c>
      <c r="C230" s="22" t="s">
        <v>208</v>
      </c>
      <c r="D230" s="35" t="n">
        <v>0.07262</v>
      </c>
    </row>
    <row r="231" customFormat="false" ht="15" hidden="false" customHeight="false" outlineLevel="0" collapsed="false">
      <c r="A231" s="24" t="s">
        <v>20</v>
      </c>
      <c r="B231" s="24" t="s">
        <v>406</v>
      </c>
      <c r="C231" s="24" t="s">
        <v>208</v>
      </c>
      <c r="D231" s="36" t="n">
        <v>0.05345</v>
      </c>
    </row>
    <row r="232" customFormat="false" ht="15" hidden="false" customHeight="false" outlineLevel="0" collapsed="false">
      <c r="A232" s="22" t="s">
        <v>20</v>
      </c>
      <c r="B232" s="22" t="s">
        <v>407</v>
      </c>
      <c r="C232" s="22" t="s">
        <v>208</v>
      </c>
      <c r="D232" s="35" t="n">
        <v>0.05834</v>
      </c>
    </row>
    <row r="233" customFormat="false" ht="15" hidden="false" customHeight="false" outlineLevel="0" collapsed="false">
      <c r="A233" s="24" t="s">
        <v>20</v>
      </c>
      <c r="B233" s="24" t="s">
        <v>408</v>
      </c>
      <c r="C233" s="24" t="s">
        <v>206</v>
      </c>
      <c r="D233" s="36" t="n">
        <v>0.076325</v>
      </c>
    </row>
    <row r="234" customFormat="false" ht="15" hidden="false" customHeight="false" outlineLevel="0" collapsed="false">
      <c r="A234" s="22" t="s">
        <v>20</v>
      </c>
      <c r="B234" s="22" t="s">
        <v>409</v>
      </c>
      <c r="C234" s="22" t="s">
        <v>208</v>
      </c>
      <c r="D234" s="35" t="n">
        <v>0.058435</v>
      </c>
    </row>
    <row r="235" customFormat="false" ht="15" hidden="false" customHeight="false" outlineLevel="0" collapsed="false">
      <c r="A235" s="24" t="s">
        <v>20</v>
      </c>
      <c r="B235" s="24" t="s">
        <v>410</v>
      </c>
      <c r="C235" s="24" t="s">
        <v>203</v>
      </c>
      <c r="D235" s="36" t="n">
        <v>0.07471</v>
      </c>
    </row>
    <row r="236" customFormat="false" ht="15" hidden="false" customHeight="false" outlineLevel="0" collapsed="false">
      <c r="A236" s="22" t="s">
        <v>20</v>
      </c>
      <c r="B236" s="22" t="s">
        <v>411</v>
      </c>
      <c r="C236" s="22" t="s">
        <v>206</v>
      </c>
      <c r="D236" s="35" t="n">
        <v>0.06916</v>
      </c>
    </row>
    <row r="237" customFormat="false" ht="15" hidden="false" customHeight="false" outlineLevel="0" collapsed="false">
      <c r="A237" s="24" t="s">
        <v>20</v>
      </c>
      <c r="B237" s="24" t="s">
        <v>412</v>
      </c>
      <c r="C237" s="24" t="s">
        <v>203</v>
      </c>
      <c r="D237" s="36" t="n">
        <v>0.086445</v>
      </c>
    </row>
    <row r="238" customFormat="false" ht="15" hidden="false" customHeight="false" outlineLevel="0" collapsed="false">
      <c r="A238" s="22" t="s">
        <v>20</v>
      </c>
      <c r="B238" s="22" t="s">
        <v>413</v>
      </c>
      <c r="C238" s="22" t="s">
        <v>208</v>
      </c>
      <c r="D238" s="35" t="n">
        <v>0.061075</v>
      </c>
    </row>
    <row r="239" customFormat="false" ht="15" hidden="false" customHeight="false" outlineLevel="0" collapsed="false">
      <c r="A239" s="24" t="s">
        <v>20</v>
      </c>
      <c r="B239" s="24" t="s">
        <v>414</v>
      </c>
      <c r="C239" s="24" t="s">
        <v>203</v>
      </c>
      <c r="D239" s="36" t="n">
        <v>0.07603</v>
      </c>
    </row>
    <row r="240" customFormat="false" ht="15" hidden="false" customHeight="false" outlineLevel="0" collapsed="false">
      <c r="A240" s="22" t="s">
        <v>20</v>
      </c>
      <c r="B240" s="22" t="s">
        <v>415</v>
      </c>
      <c r="C240" s="22" t="s">
        <v>206</v>
      </c>
      <c r="D240" s="35" t="n">
        <v>0.072925</v>
      </c>
    </row>
    <row r="241" customFormat="false" ht="15" hidden="false" customHeight="false" outlineLevel="0" collapsed="false">
      <c r="A241" s="24" t="s">
        <v>20</v>
      </c>
      <c r="B241" s="24" t="s">
        <v>416</v>
      </c>
      <c r="C241" s="24" t="s">
        <v>203</v>
      </c>
      <c r="D241" s="36" t="n">
        <v>0.068715</v>
      </c>
    </row>
    <row r="242" customFormat="false" ht="15" hidden="false" customHeight="false" outlineLevel="0" collapsed="false">
      <c r="A242" s="22" t="s">
        <v>20</v>
      </c>
      <c r="B242" s="22" t="s">
        <v>417</v>
      </c>
      <c r="C242" s="22" t="s">
        <v>203</v>
      </c>
      <c r="D242" s="35" t="n">
        <v>0.09808</v>
      </c>
    </row>
    <row r="243" customFormat="false" ht="15" hidden="false" customHeight="false" outlineLevel="0" collapsed="false">
      <c r="A243" s="24" t="s">
        <v>20</v>
      </c>
      <c r="B243" s="24" t="s">
        <v>418</v>
      </c>
      <c r="C243" s="24" t="s">
        <v>206</v>
      </c>
      <c r="D243" s="36" t="n">
        <v>0.05948</v>
      </c>
    </row>
    <row r="244" customFormat="false" ht="15" hidden="false" customHeight="false" outlineLevel="0" collapsed="false">
      <c r="A244" s="22" t="s">
        <v>20</v>
      </c>
      <c r="B244" s="22" t="s">
        <v>419</v>
      </c>
      <c r="C244" s="22" t="s">
        <v>203</v>
      </c>
      <c r="D244" s="35" t="n">
        <v>0.07898</v>
      </c>
    </row>
    <row r="245" customFormat="false" ht="15" hidden="false" customHeight="false" outlineLevel="0" collapsed="false">
      <c r="A245" s="24" t="s">
        <v>20</v>
      </c>
      <c r="B245" s="24" t="s">
        <v>420</v>
      </c>
      <c r="C245" s="24" t="s">
        <v>208</v>
      </c>
      <c r="D245" s="36" t="n">
        <v>0.06405</v>
      </c>
    </row>
    <row r="246" customFormat="false" ht="15" hidden="false" customHeight="false" outlineLevel="0" collapsed="false">
      <c r="A246" s="22" t="s">
        <v>20</v>
      </c>
      <c r="B246" s="22" t="s">
        <v>421</v>
      </c>
      <c r="C246" s="22" t="s">
        <v>203</v>
      </c>
      <c r="D246" s="35" t="n">
        <v>0.064275</v>
      </c>
    </row>
    <row r="247" customFormat="false" ht="15" hidden="false" customHeight="false" outlineLevel="0" collapsed="false">
      <c r="A247" s="24" t="s">
        <v>20</v>
      </c>
      <c r="B247" s="24" t="s">
        <v>422</v>
      </c>
      <c r="C247" s="24" t="s">
        <v>203</v>
      </c>
      <c r="D247" s="36" t="n">
        <v>0.066165</v>
      </c>
    </row>
    <row r="248" customFormat="false" ht="15" hidden="false" customHeight="false" outlineLevel="0" collapsed="false">
      <c r="A248" s="22" t="s">
        <v>20</v>
      </c>
      <c r="B248" s="22" t="s">
        <v>423</v>
      </c>
      <c r="C248" s="22" t="s">
        <v>203</v>
      </c>
      <c r="D248" s="35" t="n">
        <v>0.067615</v>
      </c>
    </row>
    <row r="249" customFormat="false" ht="15" hidden="false" customHeight="false" outlineLevel="0" collapsed="false">
      <c r="A249" s="24" t="s">
        <v>20</v>
      </c>
      <c r="B249" s="24" t="s">
        <v>424</v>
      </c>
      <c r="C249" s="24" t="s">
        <v>203</v>
      </c>
      <c r="D249" s="36" t="n">
        <v>0.08136</v>
      </c>
    </row>
    <row r="250" customFormat="false" ht="15" hidden="false" customHeight="false" outlineLevel="0" collapsed="false">
      <c r="A250" s="22" t="s">
        <v>20</v>
      </c>
      <c r="B250" s="22" t="s">
        <v>425</v>
      </c>
      <c r="C250" s="22" t="s">
        <v>203</v>
      </c>
      <c r="D250" s="35" t="n">
        <v>0.068945</v>
      </c>
    </row>
    <row r="251" customFormat="false" ht="15" hidden="false" customHeight="false" outlineLevel="0" collapsed="false">
      <c r="A251" s="24" t="s">
        <v>20</v>
      </c>
      <c r="B251" s="24" t="s">
        <v>426</v>
      </c>
      <c r="C251" s="24" t="s">
        <v>206</v>
      </c>
      <c r="D251" s="36" t="n">
        <v>0.06038</v>
      </c>
    </row>
    <row r="252" customFormat="false" ht="15" hidden="false" customHeight="false" outlineLevel="0" collapsed="false">
      <c r="A252" s="22" t="s">
        <v>20</v>
      </c>
      <c r="B252" s="22" t="s">
        <v>427</v>
      </c>
      <c r="C252" s="22" t="s">
        <v>208</v>
      </c>
      <c r="D252" s="35" t="n">
        <v>0.070975</v>
      </c>
    </row>
    <row r="253" customFormat="false" ht="15" hidden="false" customHeight="false" outlineLevel="0" collapsed="false">
      <c r="A253" s="24" t="s">
        <v>20</v>
      </c>
      <c r="B253" s="24" t="s">
        <v>428</v>
      </c>
      <c r="C253" s="24" t="s">
        <v>203</v>
      </c>
      <c r="D253" s="36" t="n">
        <v>0.070165</v>
      </c>
    </row>
  </sheetData>
  <autoFilter ref="A5:D253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6CBD"/>
    <pageSetUpPr fitToPage="tru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28"/>
    <col collapsed="false" customWidth="true" hidden="false" outlineLevel="0" max="6" min="5" style="0" width="15"/>
  </cols>
  <sheetData>
    <row r="1" customFormat="false" ht="21.75" hidden="false" customHeight="true" outlineLevel="0" collapsed="false">
      <c r="A1" s="1" t="s">
        <v>429</v>
      </c>
    </row>
    <row r="2" customFormat="false" ht="15" hidden="false" customHeight="true" outlineLevel="0" collapsed="false">
      <c r="A2" s="2" t="s">
        <v>430</v>
      </c>
    </row>
    <row r="3" customFormat="false" ht="15" hidden="false" customHeight="true" outlineLevel="0" collapsed="false">
      <c r="A3" s="3" t="s">
        <v>2</v>
      </c>
    </row>
    <row r="5" customFormat="false" ht="31.5" hidden="false" customHeight="true" outlineLevel="0" collapsed="false">
      <c r="A5" s="4" t="s">
        <v>4</v>
      </c>
      <c r="B5" s="4" t="s">
        <v>431</v>
      </c>
      <c r="C5" s="4" t="s">
        <v>432</v>
      </c>
      <c r="D5" s="4" t="s">
        <v>433</v>
      </c>
      <c r="E5" s="4" t="s">
        <v>432</v>
      </c>
      <c r="F5" s="4" t="s">
        <v>434</v>
      </c>
    </row>
    <row r="6" customFormat="false" ht="15" hidden="false" customHeight="false" outlineLevel="0" collapsed="false">
      <c r="A6" s="22" t="s">
        <v>12</v>
      </c>
      <c r="B6" s="22" t="s">
        <v>228</v>
      </c>
      <c r="C6" s="37" t="n">
        <f aca="false">_xlfn.MINIFS('Détail par drive'!$D$6:$D$253,'Détail par drive'!$A$6:$A$253,A6)</f>
        <v>-0.03005</v>
      </c>
      <c r="D6" s="22" t="s">
        <v>218</v>
      </c>
      <c r="E6" s="37" t="n">
        <f aca="false">_xlfn.MAXIFS('Détail par drive'!$D$6:$D$253,'Détail par drive'!$A$6:$A$253,A6)</f>
        <v>0.00753</v>
      </c>
      <c r="F6" s="38" t="n">
        <f aca="false">(1+E6)/(1+C6)-1</f>
        <v>0.0387442651683076</v>
      </c>
    </row>
    <row r="7" customFormat="false" ht="15" hidden="false" customHeight="false" outlineLevel="0" collapsed="false">
      <c r="A7" s="24" t="s">
        <v>20</v>
      </c>
      <c r="B7" s="24" t="s">
        <v>406</v>
      </c>
      <c r="C7" s="39" t="n">
        <f aca="false">_xlfn.MINIFS('Détail par drive'!$D$6:$D$253,'Détail par drive'!$A$6:$A$253,A7)</f>
        <v>0.05345</v>
      </c>
      <c r="D7" s="24" t="s">
        <v>417</v>
      </c>
      <c r="E7" s="39" t="n">
        <f aca="false">_xlfn.MAXIFS('Détail par drive'!$D$6:$D$253,'Détail par drive'!$A$6:$A$253,A7)</f>
        <v>0.09808</v>
      </c>
      <c r="F7" s="40" t="n">
        <f aca="false">(1+E7)/(1+C7)-1</f>
        <v>0.0423655607764961</v>
      </c>
    </row>
    <row r="8" customFormat="false" ht="15" hidden="false" customHeight="false" outlineLevel="0" collapsed="false">
      <c r="A8" s="22" t="s">
        <v>14</v>
      </c>
      <c r="B8" s="22" t="s">
        <v>250</v>
      </c>
      <c r="C8" s="37" t="n">
        <f aca="false">_xlfn.MINIFS('Détail par drive'!$D$6:$D$253,'Détail par drive'!$A$6:$A$253,A8)</f>
        <v>0.0067</v>
      </c>
      <c r="D8" s="22" t="s">
        <v>260</v>
      </c>
      <c r="E8" s="37" t="n">
        <f aca="false">_xlfn.MAXIFS('Détail par drive'!$D$6:$D$253,'Détail par drive'!$A$6:$A$253,A8)</f>
        <v>0.051005</v>
      </c>
      <c r="F8" s="38" t="n">
        <f aca="false">(1+E8)/(1+C8)-1</f>
        <v>0.0440101321148307</v>
      </c>
    </row>
    <row r="9" customFormat="false" ht="15" hidden="false" customHeight="false" outlineLevel="0" collapsed="false">
      <c r="A9" s="24" t="s">
        <v>16</v>
      </c>
      <c r="B9" s="24" t="s">
        <v>300</v>
      </c>
      <c r="C9" s="39" t="n">
        <f aca="false">_xlfn.MINIFS('Détail par drive'!$D$6:$D$253,'Détail par drive'!$A$6:$A$253,A9)</f>
        <v>0.02598</v>
      </c>
      <c r="D9" s="24" t="s">
        <v>325</v>
      </c>
      <c r="E9" s="39" t="n">
        <f aca="false">_xlfn.MAXIFS('Détail par drive'!$D$6:$D$253,'Détail par drive'!$A$6:$A$253,A9)</f>
        <v>0.07649</v>
      </c>
      <c r="F9" s="40" t="n">
        <f aca="false">(1+E9)/(1+C9)-1</f>
        <v>0.0492309791613872</v>
      </c>
    </row>
    <row r="10" customFormat="false" ht="15" hidden="false" customHeight="false" outlineLevel="0" collapsed="false">
      <c r="A10" s="22" t="s">
        <v>17</v>
      </c>
      <c r="B10" s="22" t="s">
        <v>332</v>
      </c>
      <c r="C10" s="37" t="n">
        <f aca="false">_xlfn.MINIFS('Détail par drive'!$D$6:$D$253,'Détail par drive'!$A$6:$A$253,A10)</f>
        <v>0.034835</v>
      </c>
      <c r="D10" s="22" t="s">
        <v>338</v>
      </c>
      <c r="E10" s="37" t="n">
        <f aca="false">_xlfn.MAXIFS('Détail par drive'!$D$6:$D$253,'Détail par drive'!$A$6:$A$253,A10)</f>
        <v>0.09832</v>
      </c>
      <c r="F10" s="38" t="n">
        <f aca="false">(1+E10)/(1+C10)-1</f>
        <v>0.0613479443582794</v>
      </c>
    </row>
    <row r="11" customFormat="false" ht="15" hidden="false" customHeight="false" outlineLevel="0" collapsed="false">
      <c r="A11" s="24" t="s">
        <v>15</v>
      </c>
      <c r="B11" s="24" t="s">
        <v>270</v>
      </c>
      <c r="C11" s="39" t="n">
        <f aca="false">_xlfn.MINIFS('Détail par drive'!$D$6:$D$253,'Détail par drive'!$A$6:$A$253,A11)</f>
        <v>-0.002385</v>
      </c>
      <c r="D11" s="24" t="s">
        <v>293</v>
      </c>
      <c r="E11" s="39" t="n">
        <f aca="false">_xlfn.MAXIFS('Détail par drive'!$D$6:$D$253,'Détail par drive'!$A$6:$A$253,A11)</f>
        <v>0.065345</v>
      </c>
      <c r="F11" s="40" t="n">
        <f aca="false">(1+E11)/(1+C11)-1</f>
        <v>0.0678919222345293</v>
      </c>
    </row>
    <row r="12" customFormat="false" ht="15" hidden="false" customHeight="false" outlineLevel="0" collapsed="false">
      <c r="A12" s="22" t="s">
        <v>18</v>
      </c>
      <c r="B12" s="22" t="s">
        <v>368</v>
      </c>
      <c r="C12" s="37" t="n">
        <f aca="false">_xlfn.MINIFS('Détail par drive'!$D$6:$D$253,'Détail par drive'!$A$6:$A$253,A12)</f>
        <v>0.02771</v>
      </c>
      <c r="D12" s="22" t="s">
        <v>349</v>
      </c>
      <c r="E12" s="37" t="n">
        <f aca="false">_xlfn.MAXIFS('Détail par drive'!$D$6:$D$253,'Détail par drive'!$A$6:$A$253,A12)</f>
        <v>0.127645</v>
      </c>
      <c r="F12" s="38" t="n">
        <f aca="false">(1+E12)/(1+C12)-1</f>
        <v>0.0972404666686129</v>
      </c>
    </row>
    <row r="13" customFormat="false" ht="15" hidden="false" customHeight="false" outlineLevel="0" collapsed="false">
      <c r="A13" s="24" t="s">
        <v>19</v>
      </c>
      <c r="B13" s="24" t="s">
        <v>395</v>
      </c>
      <c r="C13" s="39" t="n">
        <f aca="false">_xlfn.MINIFS('Détail par drive'!$D$6:$D$253,'Détail par drive'!$A$6:$A$253,A13)</f>
        <v>0.01579</v>
      </c>
      <c r="D13" s="24" t="s">
        <v>394</v>
      </c>
      <c r="E13" s="39" t="n">
        <f aca="false">_xlfn.MAXIFS('Détail par drive'!$D$6:$D$253,'Détail par drive'!$A$6:$A$253,A13)</f>
        <v>0.168175</v>
      </c>
      <c r="F13" s="40" t="n">
        <f aca="false">(1+E13)/(1+C13)-1</f>
        <v>0.1500162435149</v>
      </c>
    </row>
    <row r="15" customFormat="false" ht="15" hidden="false" customHeight="false" outlineLevel="0" collapsed="false">
      <c r="A15" s="2" t="s">
        <v>435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6CBD"/>
    <pageSetUpPr fitToPage="tru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436</v>
      </c>
    </row>
    <row r="2" customFormat="false" ht="15" hidden="false" customHeight="false" outlineLevel="0" collapsed="false">
      <c r="A2" s="3" t="s">
        <v>2</v>
      </c>
    </row>
    <row r="4" customFormat="false" ht="15" hidden="false" customHeight="true" outlineLevel="0" collapsed="false">
      <c r="A4" s="41" t="s">
        <v>437</v>
      </c>
      <c r="B4" s="42" t="s">
        <v>438</v>
      </c>
    </row>
    <row r="5" customFormat="false" ht="45" hidden="false" customHeight="true" outlineLevel="0" collapsed="false">
      <c r="A5" s="43" t="s">
        <v>439</v>
      </c>
      <c r="B5" s="44" t="s">
        <v>440</v>
      </c>
    </row>
    <row r="6" customFormat="false" ht="45" hidden="false" customHeight="true" outlineLevel="0" collapsed="false">
      <c r="A6" s="41" t="s">
        <v>441</v>
      </c>
      <c r="B6" s="42" t="s">
        <v>442</v>
      </c>
    </row>
    <row r="7" customFormat="false" ht="30" hidden="false" customHeight="true" outlineLevel="0" collapsed="false">
      <c r="A7" s="43" t="s">
        <v>8</v>
      </c>
      <c r="B7" s="44" t="s">
        <v>443</v>
      </c>
    </row>
    <row r="8" customFormat="false" ht="15" hidden="false" customHeight="true" outlineLevel="0" collapsed="false">
      <c r="A8" s="41" t="s">
        <v>444</v>
      </c>
      <c r="B8" s="42" t="s">
        <v>445</v>
      </c>
    </row>
    <row r="9" customFormat="false" ht="30" hidden="false" customHeight="true" outlineLevel="0" collapsed="false">
      <c r="A9" s="43" t="s">
        <v>446</v>
      </c>
      <c r="B9" s="44" t="s">
        <v>447</v>
      </c>
    </row>
    <row r="10" customFormat="false" ht="15" hidden="false" customHeight="true" outlineLevel="0" collapsed="false">
      <c r="A10" s="41" t="s">
        <v>448</v>
      </c>
      <c r="B10" s="42" t="s">
        <v>449</v>
      </c>
    </row>
    <row r="11" customFormat="false" ht="45" hidden="false" customHeight="true" outlineLevel="0" collapsed="false">
      <c r="A11" s="43" t="s">
        <v>450</v>
      </c>
      <c r="B11" s="44" t="s">
        <v>451</v>
      </c>
    </row>
    <row r="12" customFormat="false" ht="30" hidden="false" customHeight="true" outlineLevel="0" collapsed="false">
      <c r="A12" s="41" t="s">
        <v>452</v>
      </c>
      <c r="B12" s="42" t="s">
        <v>453</v>
      </c>
    </row>
    <row r="13" customFormat="false" ht="45" hidden="false" customHeight="true" outlineLevel="0" collapsed="false">
      <c r="A13" s="43" t="s">
        <v>454</v>
      </c>
      <c r="B13" s="44" t="s">
        <v>455</v>
      </c>
    </row>
    <row r="14" customFormat="false" ht="30" hidden="false" customHeight="true" outlineLevel="0" collapsed="false">
      <c r="A14" s="41" t="s">
        <v>456</v>
      </c>
      <c r="B14" s="42" t="s">
        <v>457</v>
      </c>
    </row>
    <row r="15" customFormat="false" ht="15" hidden="false" customHeight="true" outlineLevel="0" collapsed="false">
      <c r="A15" s="43" t="s">
        <v>458</v>
      </c>
      <c r="B15" s="44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2026-10-23T14:47:05Z</dcterms:created>
  <dc:creator>openpyxl</dc:creator>
  <dc:description/>
  <dc:language>en-US</dc:language>
  <cp:lastModifiedBy/>
  <dcterms:modified xsi:type="dcterms:W3CDTF">2026-10-23T14:47:05Z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